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8915" windowHeight="11025" activeTab="1"/>
  </bookViews>
  <sheets>
    <sheet name="Прил 1" sheetId="9" r:id="rId1"/>
    <sheet name="Прил 2" sheetId="2" r:id="rId2"/>
  </sheets>
  <calcPr calcId="144525"/>
</workbook>
</file>

<file path=xl/calcChain.xml><?xml version="1.0" encoding="utf-8"?>
<calcChain xmlns="http://schemas.openxmlformats.org/spreadsheetml/2006/main">
  <c r="K29" i="9" l="1"/>
  <c r="L29" i="9"/>
  <c r="J29" i="9"/>
  <c r="I29" i="9"/>
  <c r="M50" i="9"/>
  <c r="L48" i="9"/>
  <c r="K48" i="9"/>
  <c r="J48" i="9"/>
  <c r="I48" i="9"/>
  <c r="H48" i="9"/>
  <c r="M48" i="9" l="1"/>
  <c r="J40" i="9"/>
  <c r="E34" i="2" l="1"/>
  <c r="F34" i="2"/>
  <c r="G34" i="2"/>
  <c r="H34" i="2"/>
  <c r="E36" i="2"/>
  <c r="F36" i="2"/>
  <c r="G36" i="2"/>
  <c r="H36" i="2"/>
  <c r="D34" i="2"/>
  <c r="D36" i="2"/>
  <c r="M55" i="9"/>
  <c r="M54" i="9"/>
  <c r="L52" i="9"/>
  <c r="K52" i="9"/>
  <c r="J52" i="9"/>
  <c r="I52" i="9"/>
  <c r="H52" i="9"/>
  <c r="M46" i="9"/>
  <c r="L44" i="9"/>
  <c r="K44" i="9"/>
  <c r="J44" i="9"/>
  <c r="I44" i="9"/>
  <c r="H44" i="9"/>
  <c r="M42" i="9"/>
  <c r="L40" i="9"/>
  <c r="K40" i="9"/>
  <c r="I40" i="9"/>
  <c r="H40" i="9"/>
  <c r="M38" i="9"/>
  <c r="L36" i="9"/>
  <c r="K36" i="9"/>
  <c r="J36" i="9"/>
  <c r="I36" i="9"/>
  <c r="H36" i="9"/>
  <c r="M34" i="9"/>
  <c r="L32" i="9"/>
  <c r="K32" i="9"/>
  <c r="J32" i="9"/>
  <c r="I32" i="9"/>
  <c r="H32" i="9"/>
  <c r="L30" i="9"/>
  <c r="K30" i="9"/>
  <c r="J30" i="9"/>
  <c r="J13" i="9" s="1"/>
  <c r="I30" i="9"/>
  <c r="H30" i="9"/>
  <c r="H13" i="9" s="1"/>
  <c r="H29" i="2"/>
  <c r="G29" i="2"/>
  <c r="F29" i="2"/>
  <c r="H29" i="9"/>
  <c r="D29" i="2" s="1"/>
  <c r="M25" i="9"/>
  <c r="L23" i="9"/>
  <c r="K23" i="9"/>
  <c r="J23" i="9"/>
  <c r="I23" i="9"/>
  <c r="H23" i="9"/>
  <c r="M21" i="9"/>
  <c r="L19" i="9"/>
  <c r="K19" i="9"/>
  <c r="J19" i="9"/>
  <c r="I19" i="9"/>
  <c r="H19" i="9"/>
  <c r="L16" i="9"/>
  <c r="L14" i="9" s="1"/>
  <c r="K16" i="9"/>
  <c r="K14" i="9" s="1"/>
  <c r="J16" i="9"/>
  <c r="F22" i="2" s="1"/>
  <c r="I16" i="9"/>
  <c r="I14" i="9" s="1"/>
  <c r="H16" i="9"/>
  <c r="H14" i="9" s="1"/>
  <c r="L13" i="9"/>
  <c r="K13" i="9"/>
  <c r="M52" i="9" l="1"/>
  <c r="M30" i="9"/>
  <c r="I12" i="9"/>
  <c r="M32" i="9"/>
  <c r="M19" i="9"/>
  <c r="J14" i="9"/>
  <c r="M14" i="9" s="1"/>
  <c r="J12" i="9"/>
  <c r="J10" i="9" s="1"/>
  <c r="L27" i="9"/>
  <c r="K27" i="9"/>
  <c r="J27" i="9"/>
  <c r="M40" i="9"/>
  <c r="M29" i="9"/>
  <c r="H12" i="9"/>
  <c r="L12" i="9"/>
  <c r="L10" i="9" s="1"/>
  <c r="I13" i="9"/>
  <c r="M13" i="9" s="1"/>
  <c r="I27" i="9"/>
  <c r="M44" i="9"/>
  <c r="M23" i="9"/>
  <c r="E29" i="2"/>
  <c r="M36" i="9"/>
  <c r="D22" i="2"/>
  <c r="H22" i="2"/>
  <c r="K12" i="9"/>
  <c r="K10" i="9" s="1"/>
  <c r="G22" i="2"/>
  <c r="H27" i="9"/>
  <c r="M16" i="9"/>
  <c r="E22" i="2"/>
  <c r="I10" i="9" l="1"/>
  <c r="M12" i="9"/>
  <c r="H10" i="9"/>
  <c r="M27" i="9"/>
  <c r="F24" i="2"/>
  <c r="G24" i="2"/>
  <c r="H24" i="2"/>
  <c r="M10" i="9" l="1"/>
  <c r="E13" i="2"/>
  <c r="F13" i="2"/>
  <c r="G13" i="2"/>
  <c r="H13" i="2"/>
  <c r="E15" i="2"/>
  <c r="F15" i="2"/>
  <c r="G15" i="2"/>
  <c r="H15" i="2"/>
  <c r="E17" i="2"/>
  <c r="F17" i="2"/>
  <c r="G17" i="2"/>
  <c r="H17" i="2"/>
  <c r="E24" i="2"/>
  <c r="E31" i="2"/>
  <c r="F31" i="2"/>
  <c r="G31" i="2"/>
  <c r="H31" i="2"/>
  <c r="I22" i="2"/>
  <c r="I29" i="2"/>
  <c r="I34" i="2"/>
  <c r="I36" i="2"/>
  <c r="H10" i="2" l="1"/>
  <c r="G10" i="2"/>
  <c r="F10" i="2"/>
  <c r="E10" i="2"/>
  <c r="D13" i="2"/>
  <c r="I13" i="2" s="1"/>
  <c r="D15" i="2"/>
  <c r="I15" i="2" s="1"/>
  <c r="D31" i="2"/>
  <c r="I31" i="2" s="1"/>
  <c r="D24" i="2"/>
  <c r="I24" i="2" s="1"/>
  <c r="D17" i="2"/>
  <c r="I17" i="2" s="1"/>
  <c r="D10" i="2" l="1"/>
  <c r="I10" i="2" s="1"/>
</calcChain>
</file>

<file path=xl/sharedStrings.xml><?xml version="1.0" encoding="utf-8"?>
<sst xmlns="http://schemas.openxmlformats.org/spreadsheetml/2006/main" count="201" uniqueCount="76">
  <si>
    <t>Распределение планируемых расходов за счет средств местного бюджета по мероприятиям и подпрограммам муниципальной программы</t>
  </si>
  <si>
    <t>Статус        (муниципальная программа, подпрограмма)</t>
  </si>
  <si>
    <t>Наименование  программы, подпрограммы</t>
  </si>
  <si>
    <t>Наименование ГРБС</t>
  </si>
  <si>
    <t>Код бюджетной классификации</t>
  </si>
  <si>
    <t>Расходы</t>
  </si>
  <si>
    <t>ГРБС</t>
  </si>
  <si>
    <t>Рз</t>
  </si>
  <si>
    <t>ЦСР</t>
  </si>
  <si>
    <t>ВР</t>
  </si>
  <si>
    <t>Итого на период</t>
  </si>
  <si>
    <t>Пр</t>
  </si>
  <si>
    <t>Муниципальная программа</t>
  </si>
  <si>
    <t>всего расходные обязательства по программе</t>
  </si>
  <si>
    <t>Х</t>
  </si>
  <si>
    <t>в том числе по ГРБС:</t>
  </si>
  <si>
    <t>Администрация                    Б-Улуйского сельсовета</t>
  </si>
  <si>
    <t>Мероприятие 1 Программы</t>
  </si>
  <si>
    <t>всего расходные обязательства по подпрограмме</t>
  </si>
  <si>
    <t>Мероприятие 2 Программы</t>
  </si>
  <si>
    <t xml:space="preserve">Статус  </t>
  </si>
  <si>
    <t>Наименование  муниципальной программы, подпрограммы муниципальной программы</t>
  </si>
  <si>
    <t>Ответственный исполнитель, соисполнители</t>
  </si>
  <si>
    <t>первый год планового периода</t>
  </si>
  <si>
    <t>второй год планового периода</t>
  </si>
  <si>
    <t>Всего</t>
  </si>
  <si>
    <t>в том числе:</t>
  </si>
  <si>
    <t>федеральный бюджет</t>
  </si>
  <si>
    <t>краевой бюджет</t>
  </si>
  <si>
    <t>внебюджетные источники</t>
  </si>
  <si>
    <t>бюджет Большеулуйского сельсовета</t>
  </si>
  <si>
    <t>юридические лица</t>
  </si>
  <si>
    <t>Ресурсное обеспечение и прогнозная оценка расходов на реализацию целей муниципальной программы Большеулуйского сельсовета с учетом источников финансирования, в том числе по уровням бюджетной системы</t>
  </si>
  <si>
    <t>"О мерах по противодействию терроризму, экстремизму и чрезвычайным ситуациям на территории Большеулуйского сельсовета"</t>
  </si>
  <si>
    <t>0314</t>
  </si>
  <si>
    <t>текущий финансовый год</t>
  </si>
  <si>
    <t> "О мерах по противодействию терроризму, экстремизму и чрезвычайным ситуациям на территории Большеулуйского сельсовета"</t>
  </si>
  <si>
    <t>Краевой бюджет</t>
  </si>
  <si>
    <t>Мероприятие 3 Программы</t>
  </si>
  <si>
    <t>02 0000 0000</t>
  </si>
  <si>
    <t>0310</t>
  </si>
  <si>
    <t>02 9007 4120</t>
  </si>
  <si>
    <t>тыс.руб.</t>
  </si>
  <si>
    <t>третий год планового периода</t>
  </si>
  <si>
    <t>Приложение № 2 к подпрограмме</t>
  </si>
  <si>
    <t>(тыс.руб.)</t>
  </si>
  <si>
    <t xml:space="preserve">отчетный финансо-вый год </t>
  </si>
  <si>
    <t>2.1.</t>
  </si>
  <si>
    <t>Установка защитных минерализованных полос</t>
  </si>
  <si>
    <t>всего расходные обязательства</t>
  </si>
  <si>
    <t>2.2.</t>
  </si>
  <si>
    <t>Изготовление планов эвакуации</t>
  </si>
  <si>
    <t>2.3.</t>
  </si>
  <si>
    <t>Приобретение пожарных гидрантов, защитных установок</t>
  </si>
  <si>
    <t>02 900S 4120</t>
  </si>
  <si>
    <t>отчетный финансовый год</t>
  </si>
  <si>
    <t xml:space="preserve">Приложение  № 1 к муниципальной программе </t>
  </si>
  <si>
    <t>Проведение вспомогательной пропагандистской работы с населением по предупреждению террористической, экстремистской деятельности, повышение бдительности на важных объектах и в местах скопления людей</t>
  </si>
  <si>
    <t>1.1.</t>
  </si>
  <si>
    <t>Приобретение плакатов пропаганды по предупреждению террористической, экстремистской деятельности, повышение бдительности на важных объектах и в местах скопления людей</t>
  </si>
  <si>
    <t>1.2.</t>
  </si>
  <si>
    <t>Мероприятие 1: Проведение вспомогательной, пропагандистской работы с населением по предупреждению террористической, экстремистской деятельности, повышение бдительности на важных объектах и в местах скопления людей</t>
  </si>
  <si>
    <t>Мероприятие 3: Обеспечение первичных мер пожарной безопасности</t>
  </si>
  <si>
    <t>Обеспечение первичных мер пожарной безопасности за счет средств краевого бюджета и бюджета сельсовета</t>
  </si>
  <si>
    <t>02 9008 2110</t>
  </si>
  <si>
    <t>02 9008 2120</t>
  </si>
  <si>
    <t>Содержание и установка видеокамер в общественных местах</t>
  </si>
  <si>
    <t>2.4.</t>
  </si>
  <si>
    <t>Приобретение защитных противопожарных комплектов для добровольных пожарных дружин</t>
  </si>
  <si>
    <t>Обеспечение первичных мер пожарной безопасности</t>
  </si>
  <si>
    <t>"О мерах по противодействию терроризму, экстремизму и чрезвычайным ситуациям на территории Большеулуйского сельсовета" на 2025 год и плановый период 2026-2028 годов</t>
  </si>
  <si>
    <t>2.5.</t>
  </si>
  <si>
    <t>Уборка сухой растительности на территории Большеулуйского сельсовета</t>
  </si>
  <si>
    <t>Мероприятие 2: Обеспечение первичных мер пожарной безопасности (установка гидрантов, устройство минерализационных полос. Установка защитных устройств (замки, решетки), приобретение планов эвакуации)</t>
  </si>
  <si>
    <t>Приложение № 1 к постановлению от 14.08.2025 № 58</t>
  </si>
  <si>
    <t>Приложение № 2 к постановлению от 14.08.2025 № 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</si>
</sst>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right"/>
    </xf>
    <xf numFmtId="49" fontId="1" fillId="0" borderId="11" xfId="0" applyNumberFormat="1" applyFont="1" applyBorder="1" applyAlignment="1">
      <alignment horizontal="center" vertical="top" wrapText="1"/>
    </xf>
    <xf numFmtId="49" fontId="1" fillId="0" borderId="10" xfId="0" applyNumberFormat="1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/>
    </xf>
    <xf numFmtId="0" fontId="3" fillId="0" borderId="10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49" fontId="1" fillId="0" borderId="10" xfId="0" applyNumberFormat="1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5" fillId="0" borderId="10" xfId="0" applyFont="1" applyBorder="1" applyAlignment="1">
      <alignment vertical="top" wrapText="1"/>
    </xf>
    <xf numFmtId="0" fontId="0" fillId="0" borderId="0" xfId="0" applyFont="1"/>
    <xf numFmtId="0" fontId="1" fillId="0" borderId="0" xfId="0" applyFont="1" applyAlignment="1">
      <alignment horizontal="right"/>
    </xf>
    <xf numFmtId="0" fontId="1" fillId="2" borderId="10" xfId="0" applyFont="1" applyFill="1" applyBorder="1" applyAlignment="1">
      <alignment horizontal="center" vertical="top" wrapText="1"/>
    </xf>
    <xf numFmtId="164" fontId="3" fillId="0" borderId="10" xfId="0" applyNumberFormat="1" applyFont="1" applyBorder="1" applyAlignment="1">
      <alignment horizontal="center" vertical="top"/>
    </xf>
    <xf numFmtId="164" fontId="3" fillId="2" borderId="10" xfId="0" applyNumberFormat="1" applyFont="1" applyFill="1" applyBorder="1" applyAlignment="1">
      <alignment horizontal="center" vertical="top"/>
    </xf>
    <xf numFmtId="49" fontId="1" fillId="0" borderId="10" xfId="0" applyNumberFormat="1" applyFont="1" applyBorder="1" applyAlignment="1">
      <alignment vertical="top" wrapText="1"/>
    </xf>
    <xf numFmtId="2" fontId="3" fillId="2" borderId="10" xfId="0" applyNumberFormat="1" applyFont="1" applyFill="1" applyBorder="1" applyAlignment="1">
      <alignment horizontal="center" vertical="top"/>
    </xf>
    <xf numFmtId="164" fontId="1" fillId="0" borderId="10" xfId="0" applyNumberFormat="1" applyFont="1" applyBorder="1" applyAlignment="1">
      <alignment horizontal="center" vertical="top"/>
    </xf>
    <xf numFmtId="164" fontId="1" fillId="2" borderId="10" xfId="0" applyNumberFormat="1" applyFont="1" applyFill="1" applyBorder="1" applyAlignment="1">
      <alignment horizontal="center" vertical="top"/>
    </xf>
    <xf numFmtId="2" fontId="1" fillId="2" borderId="10" xfId="0" applyNumberFormat="1" applyFont="1" applyFill="1" applyBorder="1" applyAlignment="1">
      <alignment horizontal="center" vertical="top"/>
    </xf>
    <xf numFmtId="0" fontId="0" fillId="3" borderId="0" xfId="0" applyFill="1"/>
    <xf numFmtId="0" fontId="1" fillId="3" borderId="0" xfId="0" applyFont="1" applyFill="1" applyAlignment="1">
      <alignment horizontal="right"/>
    </xf>
    <xf numFmtId="164" fontId="3" fillId="0" borderId="10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4" borderId="0" xfId="0" applyFont="1" applyFill="1" applyAlignment="1">
      <alignment horizontal="right"/>
    </xf>
    <xf numFmtId="0" fontId="0" fillId="4" borderId="0" xfId="0" applyFill="1"/>
    <xf numFmtId="0" fontId="1" fillId="3" borderId="10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 vertical="top"/>
    </xf>
    <xf numFmtId="0" fontId="1" fillId="4" borderId="10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vertical="top" wrapText="1"/>
    </xf>
    <xf numFmtId="0" fontId="3" fillId="2" borderId="10" xfId="0" applyFont="1" applyFill="1" applyBorder="1" applyAlignment="1">
      <alignment vertical="top"/>
    </xf>
    <xf numFmtId="49" fontId="3" fillId="2" borderId="10" xfId="0" applyNumberFormat="1" applyFont="1" applyFill="1" applyBorder="1" applyAlignment="1">
      <alignment vertical="top" wrapText="1"/>
    </xf>
    <xf numFmtId="49" fontId="3" fillId="2" borderId="10" xfId="0" applyNumberFormat="1" applyFont="1" applyFill="1" applyBorder="1" applyAlignment="1">
      <alignment vertical="top"/>
    </xf>
    <xf numFmtId="49" fontId="1" fillId="2" borderId="10" xfId="0" applyNumberFormat="1" applyFont="1" applyFill="1" applyBorder="1" applyAlignment="1">
      <alignment vertical="top" wrapText="1"/>
    </xf>
    <xf numFmtId="0" fontId="4" fillId="2" borderId="10" xfId="0" applyFont="1" applyFill="1" applyBorder="1" applyAlignment="1">
      <alignment vertical="top" wrapText="1"/>
    </xf>
    <xf numFmtId="0" fontId="3" fillId="2" borderId="10" xfId="0" applyFont="1" applyFill="1" applyBorder="1" applyAlignment="1">
      <alignment horizontal="center" vertical="top"/>
    </xf>
    <xf numFmtId="0" fontId="1" fillId="5" borderId="10" xfId="0" applyFont="1" applyFill="1" applyBorder="1" applyAlignment="1">
      <alignment vertical="top" wrapText="1"/>
    </xf>
    <xf numFmtId="0" fontId="1" fillId="5" borderId="10" xfId="0" applyFont="1" applyFill="1" applyBorder="1" applyAlignment="1">
      <alignment horizontal="center" vertical="top"/>
    </xf>
    <xf numFmtId="49" fontId="1" fillId="5" borderId="10" xfId="0" applyNumberFormat="1" applyFont="1" applyFill="1" applyBorder="1" applyAlignment="1">
      <alignment vertical="top"/>
    </xf>
    <xf numFmtId="49" fontId="1" fillId="5" borderId="10" xfId="0" applyNumberFormat="1" applyFont="1" applyFill="1" applyBorder="1" applyAlignment="1">
      <alignment vertical="top" wrapText="1"/>
    </xf>
    <xf numFmtId="0" fontId="1" fillId="5" borderId="10" xfId="0" applyFont="1" applyFill="1" applyBorder="1" applyAlignment="1">
      <alignment vertical="top"/>
    </xf>
    <xf numFmtId="164" fontId="1" fillId="5" borderId="10" xfId="0" applyNumberFormat="1" applyFont="1" applyFill="1" applyBorder="1" applyAlignment="1">
      <alignment horizontal="center" vertical="top"/>
    </xf>
    <xf numFmtId="164" fontId="3" fillId="5" borderId="10" xfId="0" applyNumberFormat="1" applyFont="1" applyFill="1" applyBorder="1" applyAlignment="1">
      <alignment horizontal="center" vertical="top"/>
    </xf>
    <xf numFmtId="2" fontId="1" fillId="5" borderId="10" xfId="0" applyNumberFormat="1" applyFont="1" applyFill="1" applyBorder="1" applyAlignment="1">
      <alignment horizontal="center" vertical="top"/>
    </xf>
    <xf numFmtId="0" fontId="5" fillId="5" borderId="10" xfId="0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horizontal="center" vertical="top"/>
    </xf>
    <xf numFmtId="2" fontId="1" fillId="0" borderId="10" xfId="0" applyNumberFormat="1" applyFont="1" applyBorder="1" applyAlignment="1">
      <alignment horizontal="center" vertical="top"/>
    </xf>
    <xf numFmtId="164" fontId="1" fillId="3" borderId="10" xfId="0" applyNumberFormat="1" applyFont="1" applyFill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49" fontId="1" fillId="3" borderId="10" xfId="0" applyNumberFormat="1" applyFont="1" applyFill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3" fillId="2" borderId="12" xfId="0" applyFont="1" applyFill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2" fontId="1" fillId="0" borderId="6" xfId="0" applyNumberFormat="1" applyFont="1" applyBorder="1" applyAlignment="1">
      <alignment vertical="top" wrapText="1"/>
    </xf>
    <xf numFmtId="2" fontId="1" fillId="0" borderId="12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5" borderId="1" xfId="0" applyFont="1" applyFill="1" applyBorder="1" applyAlignment="1">
      <alignment vertical="top" wrapText="1"/>
    </xf>
    <xf numFmtId="0" fontId="1" fillId="5" borderId="6" xfId="0" applyFont="1" applyFill="1" applyBorder="1" applyAlignment="1">
      <alignment vertical="top" wrapText="1"/>
    </xf>
    <xf numFmtId="0" fontId="1" fillId="5" borderId="12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workbookViewId="0">
      <selection activeCell="P6" sqref="P6"/>
    </sheetView>
  </sheetViews>
  <sheetFormatPr defaultRowHeight="15" x14ac:dyDescent="0.25"/>
  <cols>
    <col min="1" max="1" width="15.85546875" customWidth="1"/>
    <col min="2" max="2" width="34.42578125" customWidth="1"/>
    <col min="3" max="3" width="20.7109375" customWidth="1"/>
    <col min="4" max="4" width="8" customWidth="1"/>
    <col min="5" max="5" width="7" style="1" customWidth="1"/>
    <col min="6" max="6" width="7.7109375" customWidth="1"/>
    <col min="7" max="7" width="7.28515625" customWidth="1"/>
    <col min="8" max="8" width="10.85546875" style="23" customWidth="1"/>
    <col min="9" max="9" width="10.85546875" style="28" customWidth="1"/>
    <col min="10" max="12" width="10.85546875" customWidth="1"/>
    <col min="13" max="13" width="11.7109375" customWidth="1"/>
  </cols>
  <sheetData>
    <row r="1" spans="1:13" x14ac:dyDescent="0.25">
      <c r="H1" s="23" t="s">
        <v>74</v>
      </c>
    </row>
    <row r="2" spans="1:13" x14ac:dyDescent="0.25">
      <c r="B2" s="2"/>
      <c r="C2" s="2"/>
      <c r="D2" s="56" t="s">
        <v>56</v>
      </c>
      <c r="E2" s="56"/>
      <c r="F2" s="56"/>
      <c r="G2" s="56"/>
      <c r="H2" s="56"/>
      <c r="I2" s="56"/>
      <c r="J2" s="56"/>
      <c r="K2" s="56"/>
      <c r="L2" s="56"/>
      <c r="M2" s="56"/>
    </row>
    <row r="3" spans="1:13" ht="51" customHeight="1" x14ac:dyDescent="0.25">
      <c r="B3" s="2"/>
      <c r="C3" s="2"/>
      <c r="D3" s="2"/>
      <c r="E3" s="3"/>
      <c r="F3" s="57" t="s">
        <v>70</v>
      </c>
      <c r="G3" s="57"/>
      <c r="H3" s="57"/>
      <c r="I3" s="57"/>
      <c r="J3" s="57"/>
      <c r="K3" s="57"/>
      <c r="L3" s="57"/>
      <c r="M3" s="57"/>
    </row>
    <row r="4" spans="1:13" ht="43.5" customHeight="1" x14ac:dyDescent="0.25">
      <c r="B4" s="58" t="s">
        <v>0</v>
      </c>
      <c r="C4" s="58"/>
      <c r="D4" s="58"/>
      <c r="E4" s="58"/>
      <c r="F4" s="58"/>
      <c r="G4" s="58"/>
      <c r="H4" s="24"/>
      <c r="I4" s="27"/>
      <c r="J4" s="54"/>
      <c r="K4" s="54"/>
      <c r="L4" s="54"/>
      <c r="M4" s="54"/>
    </row>
    <row r="5" spans="1:13" ht="15.75" thickBot="1" x14ac:dyDescent="0.3"/>
    <row r="6" spans="1:13" ht="24" customHeight="1" x14ac:dyDescent="0.25">
      <c r="A6" s="59" t="s">
        <v>1</v>
      </c>
      <c r="B6" s="59" t="s">
        <v>2</v>
      </c>
      <c r="C6" s="59" t="s">
        <v>3</v>
      </c>
      <c r="D6" s="62" t="s">
        <v>4</v>
      </c>
      <c r="E6" s="63"/>
      <c r="F6" s="63"/>
      <c r="G6" s="64"/>
      <c r="H6" s="63" t="s">
        <v>5</v>
      </c>
      <c r="I6" s="63"/>
      <c r="J6" s="63"/>
      <c r="K6" s="63"/>
      <c r="L6" s="63"/>
      <c r="M6" s="68"/>
    </row>
    <row r="7" spans="1:13" ht="15.75" thickBot="1" x14ac:dyDescent="0.3">
      <c r="A7" s="60"/>
      <c r="B7" s="60"/>
      <c r="C7" s="60"/>
      <c r="D7" s="65"/>
      <c r="E7" s="66"/>
      <c r="F7" s="66"/>
      <c r="G7" s="67"/>
      <c r="H7" s="66" t="s">
        <v>45</v>
      </c>
      <c r="I7" s="66"/>
      <c r="J7" s="66"/>
      <c r="K7" s="66"/>
      <c r="L7" s="66"/>
      <c r="M7" s="69"/>
    </row>
    <row r="8" spans="1:13" ht="60.75" thickBot="1" x14ac:dyDescent="0.3">
      <c r="A8" s="60"/>
      <c r="B8" s="60"/>
      <c r="C8" s="60"/>
      <c r="D8" s="59" t="s">
        <v>6</v>
      </c>
      <c r="E8" s="5" t="s">
        <v>7</v>
      </c>
      <c r="F8" s="59" t="s">
        <v>8</v>
      </c>
      <c r="G8" s="59" t="s">
        <v>9</v>
      </c>
      <c r="H8" s="29" t="s">
        <v>46</v>
      </c>
      <c r="I8" s="15" t="s">
        <v>35</v>
      </c>
      <c r="J8" s="29" t="s">
        <v>23</v>
      </c>
      <c r="K8" s="29" t="s">
        <v>24</v>
      </c>
      <c r="L8" s="55" t="s">
        <v>43</v>
      </c>
      <c r="M8" s="59" t="s">
        <v>10</v>
      </c>
    </row>
    <row r="9" spans="1:13" ht="15.75" thickBot="1" x14ac:dyDescent="0.3">
      <c r="A9" s="61"/>
      <c r="B9" s="61"/>
      <c r="C9" s="61"/>
      <c r="D9" s="61"/>
      <c r="E9" s="6" t="s">
        <v>11</v>
      </c>
      <c r="F9" s="61"/>
      <c r="G9" s="61"/>
      <c r="H9" s="30">
        <v>2023</v>
      </c>
      <c r="I9" s="31">
        <v>2024</v>
      </c>
      <c r="J9" s="7">
        <v>2025</v>
      </c>
      <c r="K9" s="7">
        <v>2026</v>
      </c>
      <c r="L9" s="7">
        <v>2027</v>
      </c>
      <c r="M9" s="61"/>
    </row>
    <row r="10" spans="1:13" ht="54" customHeight="1" thickBot="1" x14ac:dyDescent="0.3">
      <c r="A10" s="70" t="s">
        <v>12</v>
      </c>
      <c r="B10" s="70" t="s">
        <v>33</v>
      </c>
      <c r="C10" s="32" t="s">
        <v>13</v>
      </c>
      <c r="D10" s="33">
        <v>807</v>
      </c>
      <c r="E10" s="34"/>
      <c r="F10" s="34"/>
      <c r="G10" s="33"/>
      <c r="H10" s="17">
        <f>H12+H13</f>
        <v>1508.2</v>
      </c>
      <c r="I10" s="17">
        <f>I12+I13</f>
        <v>1376.7</v>
      </c>
      <c r="J10" s="17">
        <f>J12+J13</f>
        <v>500</v>
      </c>
      <c r="K10" s="17">
        <f>K12+K13</f>
        <v>650</v>
      </c>
      <c r="L10" s="17">
        <f>L12+L13</f>
        <v>650</v>
      </c>
      <c r="M10" s="17">
        <f>H10+I10+L10+J10+K10</f>
        <v>4684.8999999999996</v>
      </c>
    </row>
    <row r="11" spans="1:13" ht="33" customHeight="1" thickBot="1" x14ac:dyDescent="0.3">
      <c r="A11" s="71"/>
      <c r="B11" s="71"/>
      <c r="C11" s="32" t="s">
        <v>15</v>
      </c>
      <c r="D11" s="33"/>
      <c r="E11" s="35"/>
      <c r="F11" s="36"/>
      <c r="G11" s="33"/>
      <c r="H11" s="19"/>
      <c r="I11" s="19"/>
      <c r="J11" s="19"/>
      <c r="K11" s="19"/>
      <c r="L11" s="19"/>
      <c r="M11" s="17"/>
    </row>
    <row r="12" spans="1:13" ht="36.75" customHeight="1" thickBot="1" x14ac:dyDescent="0.3">
      <c r="A12" s="71"/>
      <c r="B12" s="71"/>
      <c r="C12" s="37" t="s">
        <v>16</v>
      </c>
      <c r="D12" s="38">
        <v>807</v>
      </c>
      <c r="E12" s="35" t="s">
        <v>14</v>
      </c>
      <c r="F12" s="36" t="s">
        <v>39</v>
      </c>
      <c r="G12" s="33" t="s">
        <v>14</v>
      </c>
      <c r="H12" s="17">
        <f t="shared" ref="H12:L13" si="0">H16+H29+H54</f>
        <v>794.6</v>
      </c>
      <c r="I12" s="17">
        <f t="shared" si="0"/>
        <v>666</v>
      </c>
      <c r="J12" s="17">
        <f t="shared" si="0"/>
        <v>500</v>
      </c>
      <c r="K12" s="17">
        <f t="shared" si="0"/>
        <v>650</v>
      </c>
      <c r="L12" s="17">
        <f t="shared" si="0"/>
        <v>650</v>
      </c>
      <c r="M12" s="17">
        <f>H12+I12+L12+J12+K12</f>
        <v>3260.6</v>
      </c>
    </row>
    <row r="13" spans="1:13" ht="30" customHeight="1" thickBot="1" x14ac:dyDescent="0.3">
      <c r="A13" s="72"/>
      <c r="B13" s="72"/>
      <c r="C13" s="37" t="s">
        <v>37</v>
      </c>
      <c r="D13" s="38"/>
      <c r="E13" s="35" t="s">
        <v>14</v>
      </c>
      <c r="F13" s="36" t="s">
        <v>39</v>
      </c>
      <c r="G13" s="33" t="s">
        <v>14</v>
      </c>
      <c r="H13" s="17">
        <f t="shared" si="0"/>
        <v>713.6</v>
      </c>
      <c r="I13" s="17">
        <f t="shared" si="0"/>
        <v>710.7</v>
      </c>
      <c r="J13" s="17">
        <f t="shared" si="0"/>
        <v>0</v>
      </c>
      <c r="K13" s="17">
        <f t="shared" si="0"/>
        <v>0</v>
      </c>
      <c r="L13" s="17">
        <f t="shared" si="0"/>
        <v>0</v>
      </c>
      <c r="M13" s="17">
        <f>H13+I13+L13+J13+K13</f>
        <v>1424.3000000000002</v>
      </c>
    </row>
    <row r="14" spans="1:13" ht="49.5" customHeight="1" thickBot="1" x14ac:dyDescent="0.3">
      <c r="A14" s="79" t="s">
        <v>17</v>
      </c>
      <c r="B14" s="79" t="s">
        <v>57</v>
      </c>
      <c r="C14" s="39" t="s">
        <v>18</v>
      </c>
      <c r="D14" s="40"/>
      <c r="E14" s="41"/>
      <c r="F14" s="42"/>
      <c r="G14" s="43"/>
      <c r="H14" s="44">
        <f>H16</f>
        <v>70</v>
      </c>
      <c r="I14" s="22">
        <f>I16</f>
        <v>70</v>
      </c>
      <c r="J14" s="44">
        <f>J16</f>
        <v>120</v>
      </c>
      <c r="K14" s="44">
        <f>K16</f>
        <v>170</v>
      </c>
      <c r="L14" s="44">
        <f>L16</f>
        <v>170</v>
      </c>
      <c r="M14" s="45">
        <f>H14+I14+L14+J14+K14</f>
        <v>600</v>
      </c>
    </row>
    <row r="15" spans="1:13" ht="21.75" customHeight="1" thickBot="1" x14ac:dyDescent="0.3">
      <c r="A15" s="80"/>
      <c r="B15" s="80"/>
      <c r="C15" s="39" t="s">
        <v>15</v>
      </c>
      <c r="D15" s="40"/>
      <c r="E15" s="41"/>
      <c r="F15" s="43"/>
      <c r="G15" s="43"/>
      <c r="H15" s="46"/>
      <c r="I15" s="22"/>
      <c r="J15" s="46"/>
      <c r="K15" s="46"/>
      <c r="L15" s="46"/>
      <c r="M15" s="45"/>
    </row>
    <row r="16" spans="1:13" ht="32.25" customHeight="1" thickBot="1" x14ac:dyDescent="0.3">
      <c r="A16" s="80"/>
      <c r="B16" s="80"/>
      <c r="C16" s="47" t="s">
        <v>16</v>
      </c>
      <c r="D16" s="40">
        <v>807</v>
      </c>
      <c r="E16" s="41" t="s">
        <v>34</v>
      </c>
      <c r="F16" s="42" t="s">
        <v>64</v>
      </c>
      <c r="G16" s="43">
        <v>240</v>
      </c>
      <c r="H16" s="44">
        <f>H21+H25</f>
        <v>70</v>
      </c>
      <c r="I16" s="22">
        <f>I21+I25</f>
        <v>70</v>
      </c>
      <c r="J16" s="44">
        <f>J21+J25</f>
        <v>120</v>
      </c>
      <c r="K16" s="44">
        <f>K21+K25</f>
        <v>170</v>
      </c>
      <c r="L16" s="44">
        <f>L21+L25</f>
        <v>170</v>
      </c>
      <c r="M16" s="45">
        <f>H16+I16+L16+J16+K16</f>
        <v>600</v>
      </c>
    </row>
    <row r="17" spans="1:13" ht="18.75" customHeight="1" thickBot="1" x14ac:dyDescent="0.3">
      <c r="A17" s="81"/>
      <c r="B17" s="81"/>
      <c r="C17" s="39" t="s">
        <v>37</v>
      </c>
      <c r="D17" s="40"/>
      <c r="E17" s="41" t="s">
        <v>14</v>
      </c>
      <c r="F17" s="43" t="s">
        <v>14</v>
      </c>
      <c r="G17" s="43" t="s">
        <v>14</v>
      </c>
      <c r="H17" s="44"/>
      <c r="I17" s="22"/>
      <c r="J17" s="44"/>
      <c r="K17" s="44"/>
      <c r="L17" s="44"/>
      <c r="M17" s="45"/>
    </row>
    <row r="18" spans="1:13" ht="19.5" customHeight="1" thickBot="1" x14ac:dyDescent="0.3">
      <c r="A18" s="53"/>
      <c r="B18" s="53" t="s">
        <v>26</v>
      </c>
      <c r="C18" s="9"/>
      <c r="D18" s="7"/>
      <c r="E18" s="10"/>
      <c r="F18" s="11"/>
      <c r="G18" s="11"/>
      <c r="H18" s="48"/>
      <c r="I18" s="22"/>
      <c r="J18" s="48"/>
      <c r="K18" s="49"/>
      <c r="L18" s="49"/>
      <c r="M18" s="16"/>
    </row>
    <row r="19" spans="1:13" ht="33" customHeight="1" thickBot="1" x14ac:dyDescent="0.3">
      <c r="A19" s="73" t="s">
        <v>58</v>
      </c>
      <c r="B19" s="76" t="s">
        <v>59</v>
      </c>
      <c r="C19" s="9" t="s">
        <v>49</v>
      </c>
      <c r="D19" s="7"/>
      <c r="E19" s="10"/>
      <c r="F19" s="18"/>
      <c r="G19" s="11"/>
      <c r="H19" s="50">
        <f>H21+H22</f>
        <v>20</v>
      </c>
      <c r="I19" s="21">
        <f>I21+I22</f>
        <v>20</v>
      </c>
      <c r="J19" s="50">
        <f>J21+J22</f>
        <v>30</v>
      </c>
      <c r="K19" s="20">
        <f>K21+K22</f>
        <v>40</v>
      </c>
      <c r="L19" s="20">
        <f>L21+L22</f>
        <v>40</v>
      </c>
      <c r="M19" s="16">
        <f>H19+I19+L19+J19+K19</f>
        <v>150</v>
      </c>
    </row>
    <row r="20" spans="1:13" ht="23.25" customHeight="1" thickBot="1" x14ac:dyDescent="0.3">
      <c r="A20" s="74"/>
      <c r="B20" s="77"/>
      <c r="C20" s="9" t="s">
        <v>15</v>
      </c>
      <c r="D20" s="7"/>
      <c r="E20" s="10"/>
      <c r="F20" s="11"/>
      <c r="G20" s="11"/>
      <c r="H20" s="48"/>
      <c r="I20" s="21"/>
      <c r="J20" s="50"/>
      <c r="K20" s="20"/>
      <c r="L20" s="20"/>
      <c r="M20" s="16"/>
    </row>
    <row r="21" spans="1:13" ht="33" customHeight="1" thickBot="1" x14ac:dyDescent="0.3">
      <c r="A21" s="74"/>
      <c r="B21" s="77"/>
      <c r="C21" s="12" t="s">
        <v>16</v>
      </c>
      <c r="D21" s="7">
        <v>807</v>
      </c>
      <c r="E21" s="10" t="s">
        <v>34</v>
      </c>
      <c r="F21" s="52" t="s">
        <v>64</v>
      </c>
      <c r="G21" s="11">
        <v>240</v>
      </c>
      <c r="H21" s="50">
        <v>20</v>
      </c>
      <c r="I21" s="21">
        <v>20</v>
      </c>
      <c r="J21" s="50">
        <v>30</v>
      </c>
      <c r="K21" s="20">
        <v>40</v>
      </c>
      <c r="L21" s="20">
        <v>40</v>
      </c>
      <c r="M21" s="16">
        <f>H21+I21+L21+J21+K21</f>
        <v>150</v>
      </c>
    </row>
    <row r="22" spans="1:13" ht="19.5" customHeight="1" thickBot="1" x14ac:dyDescent="0.3">
      <c r="A22" s="75"/>
      <c r="B22" s="78"/>
      <c r="C22" s="9" t="s">
        <v>37</v>
      </c>
      <c r="D22" s="7"/>
      <c r="E22" s="10" t="s">
        <v>14</v>
      </c>
      <c r="F22" s="11" t="s">
        <v>14</v>
      </c>
      <c r="G22" s="11" t="s">
        <v>14</v>
      </c>
      <c r="H22" s="50"/>
      <c r="I22" s="21"/>
      <c r="J22" s="50"/>
      <c r="K22" s="20"/>
      <c r="L22" s="20"/>
      <c r="M22" s="16"/>
    </row>
    <row r="23" spans="1:13" ht="33" customHeight="1" thickBot="1" x14ac:dyDescent="0.3">
      <c r="A23" s="73" t="s">
        <v>60</v>
      </c>
      <c r="B23" s="76" t="s">
        <v>66</v>
      </c>
      <c r="C23" s="9" t="s">
        <v>49</v>
      </c>
      <c r="D23" s="7"/>
      <c r="E23" s="10"/>
      <c r="F23" s="18"/>
      <c r="G23" s="11"/>
      <c r="H23" s="50">
        <f>H25+H26</f>
        <v>50</v>
      </c>
      <c r="I23" s="21">
        <f>I25+I26</f>
        <v>50</v>
      </c>
      <c r="J23" s="50">
        <f>J25+J26</f>
        <v>90</v>
      </c>
      <c r="K23" s="20">
        <f>K25+K26</f>
        <v>130</v>
      </c>
      <c r="L23" s="20">
        <f>L25+L26</f>
        <v>130</v>
      </c>
      <c r="M23" s="16">
        <f>H23+I23+L23+J23+K23</f>
        <v>450</v>
      </c>
    </row>
    <row r="24" spans="1:13" ht="23.25" customHeight="1" thickBot="1" x14ac:dyDescent="0.3">
      <c r="A24" s="74"/>
      <c r="B24" s="77"/>
      <c r="C24" s="9" t="s">
        <v>15</v>
      </c>
      <c r="D24" s="7"/>
      <c r="E24" s="10"/>
      <c r="F24" s="11"/>
      <c r="G24" s="11"/>
      <c r="H24" s="48"/>
      <c r="I24" s="21"/>
      <c r="J24" s="50"/>
      <c r="K24" s="20"/>
      <c r="L24" s="20"/>
      <c r="M24" s="16"/>
    </row>
    <row r="25" spans="1:13" ht="33" customHeight="1" thickBot="1" x14ac:dyDescent="0.3">
      <c r="A25" s="74"/>
      <c r="B25" s="77"/>
      <c r="C25" s="12" t="s">
        <v>16</v>
      </c>
      <c r="D25" s="7">
        <v>807</v>
      </c>
      <c r="E25" s="10" t="s">
        <v>34</v>
      </c>
      <c r="F25" s="52" t="s">
        <v>64</v>
      </c>
      <c r="G25" s="11">
        <v>240</v>
      </c>
      <c r="H25" s="50">
        <v>50</v>
      </c>
      <c r="I25" s="21">
        <v>50</v>
      </c>
      <c r="J25" s="50">
        <v>90</v>
      </c>
      <c r="K25" s="20">
        <v>130</v>
      </c>
      <c r="L25" s="20">
        <v>130</v>
      </c>
      <c r="M25" s="16">
        <f>H25+I25+L25+J25+K25</f>
        <v>450</v>
      </c>
    </row>
    <row r="26" spans="1:13" ht="19.5" customHeight="1" thickBot="1" x14ac:dyDescent="0.3">
      <c r="A26" s="75"/>
      <c r="B26" s="78"/>
      <c r="C26" s="9" t="s">
        <v>37</v>
      </c>
      <c r="D26" s="7"/>
      <c r="E26" s="10" t="s">
        <v>14</v>
      </c>
      <c r="F26" s="11" t="s">
        <v>14</v>
      </c>
      <c r="G26" s="11" t="s">
        <v>14</v>
      </c>
      <c r="H26" s="50"/>
      <c r="I26" s="21"/>
      <c r="J26" s="50"/>
      <c r="K26" s="20"/>
      <c r="L26" s="20"/>
      <c r="M26" s="16"/>
    </row>
    <row r="27" spans="1:13" ht="49.5" customHeight="1" thickBot="1" x14ac:dyDescent="0.3">
      <c r="A27" s="79" t="s">
        <v>19</v>
      </c>
      <c r="B27" s="79" t="s">
        <v>69</v>
      </c>
      <c r="C27" s="39" t="s">
        <v>18</v>
      </c>
      <c r="D27" s="40"/>
      <c r="E27" s="41"/>
      <c r="F27" s="42"/>
      <c r="G27" s="43"/>
      <c r="H27" s="44">
        <f>H29</f>
        <v>687</v>
      </c>
      <c r="I27" s="22">
        <f>I29</f>
        <v>558.6</v>
      </c>
      <c r="J27" s="44">
        <f>J29</f>
        <v>380</v>
      </c>
      <c r="K27" s="44">
        <f>K29</f>
        <v>480</v>
      </c>
      <c r="L27" s="44">
        <f>L29</f>
        <v>480</v>
      </c>
      <c r="M27" s="45">
        <f>H27+I27+L27+J27+K27</f>
        <v>2585.6</v>
      </c>
    </row>
    <row r="28" spans="1:13" ht="17.25" customHeight="1" thickBot="1" x14ac:dyDescent="0.3">
      <c r="A28" s="80"/>
      <c r="B28" s="80"/>
      <c r="C28" s="39" t="s">
        <v>15</v>
      </c>
      <c r="D28" s="40"/>
      <c r="E28" s="41"/>
      <c r="F28" s="43"/>
      <c r="G28" s="43"/>
      <c r="H28" s="44"/>
      <c r="I28" s="22"/>
      <c r="J28" s="44"/>
      <c r="K28" s="44"/>
      <c r="L28" s="44"/>
      <c r="M28" s="45"/>
    </row>
    <row r="29" spans="1:13" ht="30" customHeight="1" thickBot="1" x14ac:dyDescent="0.3">
      <c r="A29" s="80"/>
      <c r="B29" s="80"/>
      <c r="C29" s="47" t="s">
        <v>16</v>
      </c>
      <c r="D29" s="40">
        <v>807</v>
      </c>
      <c r="E29" s="41" t="s">
        <v>40</v>
      </c>
      <c r="F29" s="42" t="s">
        <v>65</v>
      </c>
      <c r="G29" s="43">
        <v>240</v>
      </c>
      <c r="H29" s="44">
        <f>H34+H38+H42+H46</f>
        <v>687</v>
      </c>
      <c r="I29" s="22">
        <f>I34+I38+I42+I46+I50</f>
        <v>558.6</v>
      </c>
      <c r="J29" s="44">
        <f>J34+J38+J42+J46+J50</f>
        <v>380</v>
      </c>
      <c r="K29" s="44">
        <f t="shared" ref="K29:L29" si="1">K34+K38+K42+K46+K50</f>
        <v>480</v>
      </c>
      <c r="L29" s="44">
        <f t="shared" si="1"/>
        <v>480</v>
      </c>
      <c r="M29" s="45">
        <f>H29+I29+L29+J29+K29</f>
        <v>2585.6</v>
      </c>
    </row>
    <row r="30" spans="1:13" ht="23.25" customHeight="1" thickBot="1" x14ac:dyDescent="0.3">
      <c r="A30" s="81"/>
      <c r="B30" s="81"/>
      <c r="C30" s="39" t="s">
        <v>37</v>
      </c>
      <c r="D30" s="40"/>
      <c r="E30" s="41" t="s">
        <v>14</v>
      </c>
      <c r="F30" s="43" t="s">
        <v>14</v>
      </c>
      <c r="G30" s="43" t="s">
        <v>14</v>
      </c>
      <c r="H30" s="44">
        <f>H35+H39+H43</f>
        <v>0</v>
      </c>
      <c r="I30" s="22">
        <f>I35+I39+I43</f>
        <v>0</v>
      </c>
      <c r="J30" s="44">
        <f>J35+J39+J43</f>
        <v>0</v>
      </c>
      <c r="K30" s="44">
        <f>K35+K39+K43</f>
        <v>0</v>
      </c>
      <c r="L30" s="44">
        <f>L35+L39+L43</f>
        <v>0</v>
      </c>
      <c r="M30" s="45">
        <f>H30+I30+L30+J30+K30</f>
        <v>0</v>
      </c>
    </row>
    <row r="31" spans="1:13" ht="19.5" customHeight="1" thickBot="1" x14ac:dyDescent="0.3">
      <c r="A31" s="53"/>
      <c r="B31" s="53" t="s">
        <v>26</v>
      </c>
      <c r="C31" s="9"/>
      <c r="D31" s="7"/>
      <c r="E31" s="10"/>
      <c r="F31" s="11"/>
      <c r="G31" s="11"/>
      <c r="H31" s="48"/>
      <c r="I31" s="22"/>
      <c r="J31" s="48"/>
      <c r="K31" s="49"/>
      <c r="L31" s="49"/>
      <c r="M31" s="16"/>
    </row>
    <row r="32" spans="1:13" ht="33" customHeight="1" thickBot="1" x14ac:dyDescent="0.3">
      <c r="A32" s="73" t="s">
        <v>47</v>
      </c>
      <c r="B32" s="76" t="s">
        <v>48</v>
      </c>
      <c r="C32" s="9" t="s">
        <v>49</v>
      </c>
      <c r="D32" s="7"/>
      <c r="E32" s="10"/>
      <c r="F32" s="18"/>
      <c r="G32" s="11"/>
      <c r="H32" s="50">
        <f>H34+H35</f>
        <v>150</v>
      </c>
      <c r="I32" s="21">
        <f>I34+I35</f>
        <v>166</v>
      </c>
      <c r="J32" s="50">
        <f>J34+J35</f>
        <v>150</v>
      </c>
      <c r="K32" s="50">
        <f>K34+K35</f>
        <v>200</v>
      </c>
      <c r="L32" s="50">
        <f>L34+L35</f>
        <v>200</v>
      </c>
      <c r="M32" s="16">
        <f>H32+I32+L32+J32+K32</f>
        <v>866</v>
      </c>
    </row>
    <row r="33" spans="1:13" ht="23.25" customHeight="1" thickBot="1" x14ac:dyDescent="0.3">
      <c r="A33" s="74"/>
      <c r="B33" s="77"/>
      <c r="C33" s="9" t="s">
        <v>15</v>
      </c>
      <c r="D33" s="7"/>
      <c r="E33" s="10"/>
      <c r="F33" s="11"/>
      <c r="G33" s="11"/>
      <c r="H33" s="48"/>
      <c r="I33" s="21"/>
      <c r="J33" s="50"/>
      <c r="K33" s="20"/>
      <c r="L33" s="20"/>
      <c r="M33" s="16"/>
    </row>
    <row r="34" spans="1:13" ht="33" customHeight="1" thickBot="1" x14ac:dyDescent="0.3">
      <c r="A34" s="74"/>
      <c r="B34" s="77"/>
      <c r="C34" s="12" t="s">
        <v>16</v>
      </c>
      <c r="D34" s="7">
        <v>807</v>
      </c>
      <c r="E34" s="10" t="s">
        <v>40</v>
      </c>
      <c r="F34" s="52" t="s">
        <v>65</v>
      </c>
      <c r="G34" s="11">
        <v>240</v>
      </c>
      <c r="H34" s="50">
        <v>150</v>
      </c>
      <c r="I34" s="21">
        <v>166</v>
      </c>
      <c r="J34" s="50">
        <v>150</v>
      </c>
      <c r="K34" s="20">
        <v>200</v>
      </c>
      <c r="L34" s="20">
        <v>200</v>
      </c>
      <c r="M34" s="16">
        <f>H34+I34+L34+J34+K34</f>
        <v>866</v>
      </c>
    </row>
    <row r="35" spans="1:13" ht="19.5" customHeight="1" thickBot="1" x14ac:dyDescent="0.3">
      <c r="A35" s="75"/>
      <c r="B35" s="78"/>
      <c r="C35" s="9" t="s">
        <v>37</v>
      </c>
      <c r="D35" s="7"/>
      <c r="E35" s="10" t="s">
        <v>14</v>
      </c>
      <c r="F35" s="11" t="s">
        <v>14</v>
      </c>
      <c r="G35" s="11" t="s">
        <v>14</v>
      </c>
      <c r="H35" s="50"/>
      <c r="I35" s="21"/>
      <c r="J35" s="50"/>
      <c r="K35" s="20"/>
      <c r="L35" s="20"/>
      <c r="M35" s="16"/>
    </row>
    <row r="36" spans="1:13" ht="33" customHeight="1" thickBot="1" x14ac:dyDescent="0.3">
      <c r="A36" s="73" t="s">
        <v>50</v>
      </c>
      <c r="B36" s="76" t="s">
        <v>51</v>
      </c>
      <c r="C36" s="9" t="s">
        <v>49</v>
      </c>
      <c r="D36" s="7"/>
      <c r="E36" s="10"/>
      <c r="F36" s="18"/>
      <c r="G36" s="11"/>
      <c r="H36" s="50">
        <f>H38+H39</f>
        <v>30</v>
      </c>
      <c r="I36" s="21">
        <f>I38+I39</f>
        <v>30</v>
      </c>
      <c r="J36" s="20">
        <f>J38+J39</f>
        <v>30</v>
      </c>
      <c r="K36" s="20">
        <f>K38+K39</f>
        <v>30</v>
      </c>
      <c r="L36" s="20">
        <f>L38+L39</f>
        <v>30</v>
      </c>
      <c r="M36" s="16">
        <f>H36+I36+L36+J36+K36</f>
        <v>150</v>
      </c>
    </row>
    <row r="37" spans="1:13" ht="23.25" customHeight="1" thickBot="1" x14ac:dyDescent="0.3">
      <c r="A37" s="74"/>
      <c r="B37" s="77"/>
      <c r="C37" s="9" t="s">
        <v>15</v>
      </c>
      <c r="D37" s="7"/>
      <c r="E37" s="10"/>
      <c r="F37" s="11"/>
      <c r="G37" s="11"/>
      <c r="H37" s="48"/>
      <c r="I37" s="21"/>
      <c r="J37" s="50"/>
      <c r="K37" s="20"/>
      <c r="L37" s="20"/>
      <c r="M37" s="16"/>
    </row>
    <row r="38" spans="1:13" ht="33" customHeight="1" thickBot="1" x14ac:dyDescent="0.3">
      <c r="A38" s="74"/>
      <c r="B38" s="77"/>
      <c r="C38" s="12" t="s">
        <v>16</v>
      </c>
      <c r="D38" s="7">
        <v>807</v>
      </c>
      <c r="E38" s="10" t="s">
        <v>40</v>
      </c>
      <c r="F38" s="52" t="s">
        <v>65</v>
      </c>
      <c r="G38" s="11">
        <v>240</v>
      </c>
      <c r="H38" s="50">
        <v>30</v>
      </c>
      <c r="I38" s="21">
        <v>30</v>
      </c>
      <c r="J38" s="50">
        <v>30</v>
      </c>
      <c r="K38" s="20">
        <v>30</v>
      </c>
      <c r="L38" s="20">
        <v>30</v>
      </c>
      <c r="M38" s="16">
        <f>H38+I38+L38+J38+K38</f>
        <v>150</v>
      </c>
    </row>
    <row r="39" spans="1:13" ht="19.5" customHeight="1" thickBot="1" x14ac:dyDescent="0.3">
      <c r="A39" s="75"/>
      <c r="B39" s="78"/>
      <c r="C39" s="9" t="s">
        <v>37</v>
      </c>
      <c r="D39" s="7"/>
      <c r="E39" s="10" t="s">
        <v>14</v>
      </c>
      <c r="F39" s="11" t="s">
        <v>14</v>
      </c>
      <c r="G39" s="11" t="s">
        <v>14</v>
      </c>
      <c r="H39" s="50"/>
      <c r="I39" s="21"/>
      <c r="J39" s="50"/>
      <c r="K39" s="20"/>
      <c r="L39" s="20"/>
      <c r="M39" s="16"/>
    </row>
    <row r="40" spans="1:13" ht="33" customHeight="1" thickBot="1" x14ac:dyDescent="0.3">
      <c r="A40" s="73" t="s">
        <v>52</v>
      </c>
      <c r="B40" s="76" t="s">
        <v>53</v>
      </c>
      <c r="C40" s="9" t="s">
        <v>49</v>
      </c>
      <c r="D40" s="7"/>
      <c r="E40" s="10"/>
      <c r="F40" s="18"/>
      <c r="G40" s="11"/>
      <c r="H40" s="50">
        <f>H42+H43</f>
        <v>457</v>
      </c>
      <c r="I40" s="21">
        <f>I42+I43</f>
        <v>100</v>
      </c>
      <c r="J40" s="50">
        <f>J42+J43</f>
        <v>150</v>
      </c>
      <c r="K40" s="20">
        <f>K42+K43</f>
        <v>200</v>
      </c>
      <c r="L40" s="20">
        <f>L42+L43</f>
        <v>200</v>
      </c>
      <c r="M40" s="16">
        <f>H40+I40+L40+J40+K40</f>
        <v>1107</v>
      </c>
    </row>
    <row r="41" spans="1:13" ht="23.25" customHeight="1" thickBot="1" x14ac:dyDescent="0.3">
      <c r="A41" s="74"/>
      <c r="B41" s="77"/>
      <c r="C41" s="9" t="s">
        <v>15</v>
      </c>
      <c r="D41" s="7"/>
      <c r="E41" s="10"/>
      <c r="F41" s="11"/>
      <c r="G41" s="11"/>
      <c r="H41" s="48"/>
      <c r="I41" s="21"/>
      <c r="J41" s="50"/>
      <c r="K41" s="20"/>
      <c r="L41" s="20"/>
      <c r="M41" s="16"/>
    </row>
    <row r="42" spans="1:13" ht="33" customHeight="1" thickBot="1" x14ac:dyDescent="0.3">
      <c r="A42" s="74"/>
      <c r="B42" s="77"/>
      <c r="C42" s="12" t="s">
        <v>16</v>
      </c>
      <c r="D42" s="7">
        <v>807</v>
      </c>
      <c r="E42" s="10" t="s">
        <v>40</v>
      </c>
      <c r="F42" s="52" t="s">
        <v>65</v>
      </c>
      <c r="G42" s="11">
        <v>240</v>
      </c>
      <c r="H42" s="50">
        <v>457</v>
      </c>
      <c r="I42" s="21">
        <v>100</v>
      </c>
      <c r="J42" s="50">
        <v>150</v>
      </c>
      <c r="K42" s="20">
        <v>200</v>
      </c>
      <c r="L42" s="20">
        <v>200</v>
      </c>
      <c r="M42" s="16">
        <f>H42+I42+L42+J42+K42</f>
        <v>1107</v>
      </c>
    </row>
    <row r="43" spans="1:13" ht="19.5" customHeight="1" thickBot="1" x14ac:dyDescent="0.3">
      <c r="A43" s="75"/>
      <c r="B43" s="78"/>
      <c r="C43" s="9" t="s">
        <v>37</v>
      </c>
      <c r="D43" s="7"/>
      <c r="E43" s="10" t="s">
        <v>14</v>
      </c>
      <c r="F43" s="11" t="s">
        <v>14</v>
      </c>
      <c r="G43" s="11" t="s">
        <v>14</v>
      </c>
      <c r="H43" s="50"/>
      <c r="I43" s="21"/>
      <c r="J43" s="50"/>
      <c r="K43" s="20"/>
      <c r="L43" s="20"/>
      <c r="M43" s="16"/>
    </row>
    <row r="44" spans="1:13" ht="33" customHeight="1" thickBot="1" x14ac:dyDescent="0.3">
      <c r="A44" s="73" t="s">
        <v>67</v>
      </c>
      <c r="B44" s="76" t="s">
        <v>68</v>
      </c>
      <c r="C44" s="9" t="s">
        <v>49</v>
      </c>
      <c r="D44" s="7"/>
      <c r="E44" s="10"/>
      <c r="F44" s="18"/>
      <c r="G44" s="11"/>
      <c r="H44" s="50">
        <f>H46+H47</f>
        <v>50</v>
      </c>
      <c r="I44" s="21">
        <f>I46+I47</f>
        <v>0</v>
      </c>
      <c r="J44" s="50">
        <f>J46+J47</f>
        <v>50</v>
      </c>
      <c r="K44" s="20">
        <f>K46+K47</f>
        <v>50</v>
      </c>
      <c r="L44" s="20">
        <f>L46+L47</f>
        <v>50</v>
      </c>
      <c r="M44" s="16">
        <f>H44+I44+L44+J44+K44</f>
        <v>200</v>
      </c>
    </row>
    <row r="45" spans="1:13" ht="23.25" customHeight="1" thickBot="1" x14ac:dyDescent="0.3">
      <c r="A45" s="74"/>
      <c r="B45" s="77"/>
      <c r="C45" s="9" t="s">
        <v>15</v>
      </c>
      <c r="D45" s="7"/>
      <c r="E45" s="10"/>
      <c r="F45" s="11"/>
      <c r="G45" s="11"/>
      <c r="H45" s="48"/>
      <c r="I45" s="21"/>
      <c r="J45" s="50"/>
      <c r="K45" s="20"/>
      <c r="L45" s="20"/>
      <c r="M45" s="16"/>
    </row>
    <row r="46" spans="1:13" ht="33" customHeight="1" thickBot="1" x14ac:dyDescent="0.3">
      <c r="A46" s="74"/>
      <c r="B46" s="77"/>
      <c r="C46" s="12" t="s">
        <v>16</v>
      </c>
      <c r="D46" s="7">
        <v>807</v>
      </c>
      <c r="E46" s="10" t="s">
        <v>40</v>
      </c>
      <c r="F46" s="52" t="s">
        <v>65</v>
      </c>
      <c r="G46" s="11">
        <v>240</v>
      </c>
      <c r="H46" s="50">
        <v>50</v>
      </c>
      <c r="I46" s="21">
        <v>0</v>
      </c>
      <c r="J46" s="50">
        <v>50</v>
      </c>
      <c r="K46" s="20">
        <v>50</v>
      </c>
      <c r="L46" s="20">
        <v>50</v>
      </c>
      <c r="M46" s="16">
        <f>H46+I46+L46+J46+K46</f>
        <v>200</v>
      </c>
    </row>
    <row r="47" spans="1:13" ht="19.5" customHeight="1" thickBot="1" x14ac:dyDescent="0.3">
      <c r="A47" s="75"/>
      <c r="B47" s="78"/>
      <c r="C47" s="9" t="s">
        <v>37</v>
      </c>
      <c r="D47" s="7"/>
      <c r="E47" s="10" t="s">
        <v>14</v>
      </c>
      <c r="F47" s="11" t="s">
        <v>14</v>
      </c>
      <c r="G47" s="11" t="s">
        <v>14</v>
      </c>
      <c r="H47" s="50"/>
      <c r="I47" s="21"/>
      <c r="J47" s="50"/>
      <c r="K47" s="20"/>
      <c r="L47" s="20"/>
      <c r="M47" s="16"/>
    </row>
    <row r="48" spans="1:13" ht="33" customHeight="1" thickBot="1" x14ac:dyDescent="0.3">
      <c r="A48" s="73" t="s">
        <v>71</v>
      </c>
      <c r="B48" s="76" t="s">
        <v>72</v>
      </c>
      <c r="C48" s="9" t="s">
        <v>49</v>
      </c>
      <c r="D48" s="7"/>
      <c r="E48" s="10"/>
      <c r="F48" s="18"/>
      <c r="G48" s="11"/>
      <c r="H48" s="50">
        <f>H50+H51</f>
        <v>0</v>
      </c>
      <c r="I48" s="21">
        <f>I50+I51</f>
        <v>262.60000000000002</v>
      </c>
      <c r="J48" s="50">
        <f>J50+J51</f>
        <v>0</v>
      </c>
      <c r="K48" s="20">
        <f>K50+K51</f>
        <v>0</v>
      </c>
      <c r="L48" s="20">
        <f>L50+L51</f>
        <v>0</v>
      </c>
      <c r="M48" s="16">
        <f>H48+I48+L48+J48+K48</f>
        <v>262.60000000000002</v>
      </c>
    </row>
    <row r="49" spans="1:13" ht="23.25" customHeight="1" thickBot="1" x14ac:dyDescent="0.3">
      <c r="A49" s="74"/>
      <c r="B49" s="77"/>
      <c r="C49" s="9" t="s">
        <v>15</v>
      </c>
      <c r="D49" s="7"/>
      <c r="E49" s="10"/>
      <c r="F49" s="11"/>
      <c r="G49" s="11"/>
      <c r="H49" s="48"/>
      <c r="I49" s="21"/>
      <c r="J49" s="50"/>
      <c r="K49" s="20"/>
      <c r="L49" s="20"/>
      <c r="M49" s="16"/>
    </row>
    <row r="50" spans="1:13" ht="33" customHeight="1" thickBot="1" x14ac:dyDescent="0.3">
      <c r="A50" s="74"/>
      <c r="B50" s="77"/>
      <c r="C50" s="12" t="s">
        <v>16</v>
      </c>
      <c r="D50" s="7">
        <v>807</v>
      </c>
      <c r="E50" s="10" t="s">
        <v>40</v>
      </c>
      <c r="F50" s="52" t="s">
        <v>65</v>
      </c>
      <c r="G50" s="11">
        <v>240</v>
      </c>
      <c r="H50" s="50">
        <v>0</v>
      </c>
      <c r="I50" s="21">
        <v>262.60000000000002</v>
      </c>
      <c r="J50" s="50">
        <v>0</v>
      </c>
      <c r="K50" s="20">
        <v>0</v>
      </c>
      <c r="L50" s="20">
        <v>0</v>
      </c>
      <c r="M50" s="16">
        <f>H50+I50+L50+J50+K50</f>
        <v>262.60000000000002</v>
      </c>
    </row>
    <row r="51" spans="1:13" ht="19.5" customHeight="1" thickBot="1" x14ac:dyDescent="0.3">
      <c r="A51" s="75"/>
      <c r="B51" s="78"/>
      <c r="C51" s="9" t="s">
        <v>37</v>
      </c>
      <c r="D51" s="7"/>
      <c r="E51" s="10" t="s">
        <v>14</v>
      </c>
      <c r="F51" s="11" t="s">
        <v>14</v>
      </c>
      <c r="G51" s="11" t="s">
        <v>14</v>
      </c>
      <c r="H51" s="50"/>
      <c r="I51" s="21"/>
      <c r="J51" s="50"/>
      <c r="K51" s="20"/>
      <c r="L51" s="20"/>
      <c r="M51" s="16"/>
    </row>
    <row r="52" spans="1:13" ht="49.5" customHeight="1" thickBot="1" x14ac:dyDescent="0.3">
      <c r="A52" s="79" t="s">
        <v>38</v>
      </c>
      <c r="B52" s="79" t="s">
        <v>63</v>
      </c>
      <c r="C52" s="39" t="s">
        <v>18</v>
      </c>
      <c r="D52" s="40"/>
      <c r="E52" s="41" t="s">
        <v>14</v>
      </c>
      <c r="F52" s="43" t="s">
        <v>14</v>
      </c>
      <c r="G52" s="43" t="s">
        <v>14</v>
      </c>
      <c r="H52" s="44">
        <f>H54+H55</f>
        <v>751.2</v>
      </c>
      <c r="I52" s="21">
        <f>I54+I55</f>
        <v>748.1</v>
      </c>
      <c r="J52" s="44">
        <f>J54+J55</f>
        <v>0</v>
      </c>
      <c r="K52" s="44">
        <f>K54+K55</f>
        <v>0</v>
      </c>
      <c r="L52" s="44">
        <f>L54+L55</f>
        <v>0</v>
      </c>
      <c r="M52" s="45">
        <f>H52+I52+L52+J52+K52</f>
        <v>1499.3000000000002</v>
      </c>
    </row>
    <row r="53" spans="1:13" ht="21" customHeight="1" thickBot="1" x14ac:dyDescent="0.3">
      <c r="A53" s="80"/>
      <c r="B53" s="80"/>
      <c r="C53" s="39" t="s">
        <v>15</v>
      </c>
      <c r="D53" s="40"/>
      <c r="E53" s="41" t="s">
        <v>14</v>
      </c>
      <c r="F53" s="43" t="s">
        <v>14</v>
      </c>
      <c r="G53" s="43" t="s">
        <v>14</v>
      </c>
      <c r="H53" s="44"/>
      <c r="I53" s="21"/>
      <c r="J53" s="44"/>
      <c r="K53" s="44"/>
      <c r="L53" s="44"/>
      <c r="M53" s="45"/>
    </row>
    <row r="54" spans="1:13" ht="30.75" customHeight="1" thickBot="1" x14ac:dyDescent="0.3">
      <c r="A54" s="80"/>
      <c r="B54" s="80"/>
      <c r="C54" s="47" t="s">
        <v>16</v>
      </c>
      <c r="D54" s="40">
        <v>807</v>
      </c>
      <c r="E54" s="41" t="s">
        <v>40</v>
      </c>
      <c r="F54" s="42" t="s">
        <v>54</v>
      </c>
      <c r="G54" s="43">
        <v>240</v>
      </c>
      <c r="H54" s="44">
        <v>37.6</v>
      </c>
      <c r="I54" s="21">
        <v>37.4</v>
      </c>
      <c r="J54" s="44">
        <v>0</v>
      </c>
      <c r="K54" s="44">
        <v>0</v>
      </c>
      <c r="L54" s="44">
        <v>0</v>
      </c>
      <c r="M54" s="45">
        <f>H54+I54+L54+J54+K54</f>
        <v>75</v>
      </c>
    </row>
    <row r="55" spans="1:13" ht="32.25" customHeight="1" thickBot="1" x14ac:dyDescent="0.3">
      <c r="A55" s="81"/>
      <c r="B55" s="81"/>
      <c r="C55" s="47" t="s">
        <v>37</v>
      </c>
      <c r="D55" s="40"/>
      <c r="E55" s="41" t="s">
        <v>40</v>
      </c>
      <c r="F55" s="42" t="s">
        <v>41</v>
      </c>
      <c r="G55" s="43">
        <v>240</v>
      </c>
      <c r="H55" s="44">
        <v>713.6</v>
      </c>
      <c r="I55" s="21">
        <v>710.7</v>
      </c>
      <c r="J55" s="44">
        <v>0</v>
      </c>
      <c r="K55" s="44">
        <v>0</v>
      </c>
      <c r="L55" s="44">
        <v>0</v>
      </c>
      <c r="M55" s="45">
        <f>H55+I55+L55+J55+K55</f>
        <v>1424.3000000000002</v>
      </c>
    </row>
  </sheetData>
  <mergeCells count="35">
    <mergeCell ref="A27:A30"/>
    <mergeCell ref="B27:B30"/>
    <mergeCell ref="A44:A47"/>
    <mergeCell ref="B44:B47"/>
    <mergeCell ref="A52:A55"/>
    <mergeCell ref="B52:B55"/>
    <mergeCell ref="A32:A35"/>
    <mergeCell ref="B32:B35"/>
    <mergeCell ref="A36:A39"/>
    <mergeCell ref="B36:B39"/>
    <mergeCell ref="A40:A43"/>
    <mergeCell ref="B40:B43"/>
    <mergeCell ref="A48:A51"/>
    <mergeCell ref="B48:B51"/>
    <mergeCell ref="B10:B13"/>
    <mergeCell ref="A19:A22"/>
    <mergeCell ref="B19:B22"/>
    <mergeCell ref="A23:A26"/>
    <mergeCell ref="B23:B26"/>
    <mergeCell ref="A14:A17"/>
    <mergeCell ref="B14:B17"/>
    <mergeCell ref="A10:A13"/>
    <mergeCell ref="D2:M2"/>
    <mergeCell ref="F3:M3"/>
    <mergeCell ref="B4:G4"/>
    <mergeCell ref="A6:A9"/>
    <mergeCell ref="B6:B9"/>
    <mergeCell ref="C6:C9"/>
    <mergeCell ref="D6:G7"/>
    <mergeCell ref="H6:M6"/>
    <mergeCell ref="H7:M7"/>
    <mergeCell ref="D8:D9"/>
    <mergeCell ref="F8:F9"/>
    <mergeCell ref="G8:G9"/>
    <mergeCell ref="M8:M9"/>
  </mergeCells>
  <pageMargins left="0.9055118110236221" right="0.51181102362204722" top="0.55118110236220474" bottom="0.55118110236220474" header="0.31496062992125984" footer="0.31496062992125984"/>
  <pageSetup paperSize="9" scale="65" fitToHeight="2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topLeftCell="B1" workbookViewId="0">
      <selection activeCell="J5" sqref="J5"/>
    </sheetView>
  </sheetViews>
  <sheetFormatPr defaultRowHeight="15" x14ac:dyDescent="0.25"/>
  <cols>
    <col min="1" max="1" width="17.7109375" customWidth="1"/>
    <col min="2" max="2" width="36.42578125" customWidth="1"/>
    <col min="3" max="3" width="37.42578125" customWidth="1"/>
    <col min="4" max="8" width="10.85546875" customWidth="1"/>
    <col min="9" max="9" width="11.7109375" customWidth="1"/>
  </cols>
  <sheetData>
    <row r="1" spans="1:9" x14ac:dyDescent="0.25">
      <c r="D1" t="s">
        <v>75</v>
      </c>
    </row>
    <row r="2" spans="1:9" x14ac:dyDescent="0.25">
      <c r="D2" s="88" t="s">
        <v>44</v>
      </c>
      <c r="E2" s="88"/>
      <c r="F2" s="88"/>
      <c r="G2" s="88"/>
      <c r="H2" s="88"/>
      <c r="I2" s="88"/>
    </row>
    <row r="3" spans="1:9" ht="30.75" customHeight="1" x14ac:dyDescent="0.25">
      <c r="B3" s="2"/>
      <c r="C3" s="89" t="s">
        <v>70</v>
      </c>
      <c r="D3" s="89"/>
      <c r="E3" s="89"/>
      <c r="F3" s="89"/>
      <c r="G3" s="89"/>
      <c r="H3" s="89"/>
      <c r="I3" s="89"/>
    </row>
    <row r="4" spans="1:9" ht="13.5" customHeight="1" x14ac:dyDescent="0.25">
      <c r="B4" s="2"/>
      <c r="C4" s="56"/>
      <c r="D4" s="56"/>
      <c r="E4" s="56"/>
      <c r="F4" s="56"/>
      <c r="G4" s="56"/>
      <c r="H4" s="56"/>
      <c r="I4" s="56"/>
    </row>
    <row r="5" spans="1:9" ht="68.25" customHeight="1" thickBot="1" x14ac:dyDescent="0.3">
      <c r="B5" s="87" t="s">
        <v>32</v>
      </c>
      <c r="C5" s="87"/>
      <c r="D5" s="87"/>
      <c r="E5" s="87"/>
      <c r="F5" s="87"/>
      <c r="G5" s="26"/>
      <c r="H5" s="14"/>
      <c r="I5" s="4"/>
    </row>
    <row r="6" spans="1:9" ht="24" customHeight="1" x14ac:dyDescent="0.25">
      <c r="A6" s="59" t="s">
        <v>20</v>
      </c>
      <c r="B6" s="59" t="s">
        <v>21</v>
      </c>
      <c r="C6" s="59" t="s">
        <v>22</v>
      </c>
      <c r="D6" s="63" t="s">
        <v>5</v>
      </c>
      <c r="E6" s="63"/>
      <c r="F6" s="63"/>
      <c r="G6" s="63"/>
      <c r="H6" s="63"/>
      <c r="I6" s="68"/>
    </row>
    <row r="7" spans="1:9" ht="15.75" thickBot="1" x14ac:dyDescent="0.3">
      <c r="A7" s="60"/>
      <c r="B7" s="60"/>
      <c r="C7" s="60"/>
      <c r="D7" s="66" t="s">
        <v>42</v>
      </c>
      <c r="E7" s="66"/>
      <c r="F7" s="66"/>
      <c r="G7" s="66"/>
      <c r="H7" s="66"/>
      <c r="I7" s="69"/>
    </row>
    <row r="8" spans="1:9" ht="60.75" thickBot="1" x14ac:dyDescent="0.3">
      <c r="A8" s="60"/>
      <c r="B8" s="60"/>
      <c r="C8" s="60"/>
      <c r="D8" s="51" t="s">
        <v>55</v>
      </c>
      <c r="E8" s="51" t="s">
        <v>35</v>
      </c>
      <c r="F8" s="51" t="s">
        <v>23</v>
      </c>
      <c r="G8" s="51" t="s">
        <v>24</v>
      </c>
      <c r="H8" s="51" t="s">
        <v>43</v>
      </c>
      <c r="I8" s="59" t="s">
        <v>10</v>
      </c>
    </row>
    <row r="9" spans="1:9" ht="15.75" thickBot="1" x14ac:dyDescent="0.3">
      <c r="A9" s="61"/>
      <c r="B9" s="61"/>
      <c r="C9" s="61"/>
      <c r="D9" s="7">
        <v>2024</v>
      </c>
      <c r="E9" s="7">
        <v>2025</v>
      </c>
      <c r="F9" s="7">
        <v>2026</v>
      </c>
      <c r="G9" s="7">
        <v>2027</v>
      </c>
      <c r="H9" s="7">
        <v>2028</v>
      </c>
      <c r="I9" s="61"/>
    </row>
    <row r="10" spans="1:9" ht="20.25" customHeight="1" thickBot="1" x14ac:dyDescent="0.3">
      <c r="A10" s="82" t="s">
        <v>12</v>
      </c>
      <c r="B10" s="82" t="s">
        <v>36</v>
      </c>
      <c r="C10" s="8" t="s">
        <v>25</v>
      </c>
      <c r="D10" s="16">
        <f t="shared" ref="D10" si="0">SUM(D12:D16)</f>
        <v>1508.2</v>
      </c>
      <c r="E10" s="16">
        <f t="shared" ref="E10:H10" si="1">SUM(E12:E16)</f>
        <v>1376.7</v>
      </c>
      <c r="F10" s="16">
        <f t="shared" si="1"/>
        <v>500</v>
      </c>
      <c r="G10" s="16">
        <f t="shared" si="1"/>
        <v>650</v>
      </c>
      <c r="H10" s="16">
        <f t="shared" si="1"/>
        <v>650</v>
      </c>
      <c r="I10" s="25">
        <f>D10+E10+H10+F10+G10</f>
        <v>4684.8999999999996</v>
      </c>
    </row>
    <row r="11" spans="1:9" ht="18.75" customHeight="1" thickBot="1" x14ac:dyDescent="0.3">
      <c r="A11" s="83"/>
      <c r="B11" s="83"/>
      <c r="C11" s="8" t="s">
        <v>26</v>
      </c>
      <c r="D11" s="16"/>
      <c r="E11" s="16"/>
      <c r="F11" s="16"/>
      <c r="G11" s="16"/>
      <c r="H11" s="16"/>
      <c r="I11" s="25"/>
    </row>
    <row r="12" spans="1:9" ht="15.75" thickBot="1" x14ac:dyDescent="0.3">
      <c r="A12" s="83"/>
      <c r="B12" s="83"/>
      <c r="C12" s="8" t="s">
        <v>27</v>
      </c>
      <c r="D12" s="16"/>
      <c r="E12" s="16"/>
      <c r="F12" s="16"/>
      <c r="G12" s="16"/>
      <c r="H12" s="16"/>
      <c r="I12" s="25"/>
    </row>
    <row r="13" spans="1:9" ht="15.75" thickBot="1" x14ac:dyDescent="0.3">
      <c r="A13" s="83"/>
      <c r="B13" s="83"/>
      <c r="C13" s="8" t="s">
        <v>28</v>
      </c>
      <c r="D13" s="16">
        <f t="shared" ref="D13" si="2">D20+D27+D34</f>
        <v>713.6</v>
      </c>
      <c r="E13" s="16">
        <f t="shared" ref="E13:H13" si="3">E20+E27+E34</f>
        <v>710.7</v>
      </c>
      <c r="F13" s="16">
        <f t="shared" si="3"/>
        <v>0</v>
      </c>
      <c r="G13" s="16">
        <f t="shared" si="3"/>
        <v>0</v>
      </c>
      <c r="H13" s="16">
        <f t="shared" si="3"/>
        <v>0</v>
      </c>
      <c r="I13" s="25">
        <f>D13+E13+H13+F13+G13</f>
        <v>1424.3000000000002</v>
      </c>
    </row>
    <row r="14" spans="1:9" ht="15.75" thickBot="1" x14ac:dyDescent="0.3">
      <c r="A14" s="83"/>
      <c r="B14" s="83"/>
      <c r="C14" s="8" t="s">
        <v>29</v>
      </c>
      <c r="D14" s="16"/>
      <c r="E14" s="16"/>
      <c r="F14" s="16"/>
      <c r="G14" s="16"/>
      <c r="H14" s="16"/>
      <c r="I14" s="25"/>
    </row>
    <row r="15" spans="1:9" ht="29.25" thickBot="1" x14ac:dyDescent="0.3">
      <c r="A15" s="83"/>
      <c r="B15" s="83"/>
      <c r="C15" s="8" t="s">
        <v>30</v>
      </c>
      <c r="D15" s="16">
        <f t="shared" ref="D15" si="4">D22+D29+D36</f>
        <v>794.6</v>
      </c>
      <c r="E15" s="16">
        <f t="shared" ref="E15:H15" si="5">E22+E29+E36</f>
        <v>666</v>
      </c>
      <c r="F15" s="16">
        <f t="shared" si="5"/>
        <v>500</v>
      </c>
      <c r="G15" s="16">
        <f t="shared" si="5"/>
        <v>650</v>
      </c>
      <c r="H15" s="16">
        <f t="shared" si="5"/>
        <v>650</v>
      </c>
      <c r="I15" s="25">
        <f>D15+E15+H15+F15+G15</f>
        <v>3260.6</v>
      </c>
    </row>
    <row r="16" spans="1:9" ht="15.75" thickBot="1" x14ac:dyDescent="0.3">
      <c r="A16" s="83"/>
      <c r="B16" s="83"/>
      <c r="C16" s="8" t="s">
        <v>31</v>
      </c>
      <c r="D16" s="16"/>
      <c r="E16" s="16"/>
      <c r="F16" s="16"/>
      <c r="G16" s="16"/>
      <c r="H16" s="16"/>
      <c r="I16" s="25"/>
    </row>
    <row r="17" spans="1:9" s="13" customFormat="1" ht="18" customHeight="1" thickBot="1" x14ac:dyDescent="0.3">
      <c r="A17" s="59" t="s">
        <v>17</v>
      </c>
      <c r="B17" s="84" t="s">
        <v>61</v>
      </c>
      <c r="C17" s="9" t="s">
        <v>25</v>
      </c>
      <c r="D17" s="20">
        <f t="shared" ref="D17" si="6">SUM(D19:D23)</f>
        <v>70</v>
      </c>
      <c r="E17" s="20">
        <f t="shared" ref="E17:H17" si="7">SUM(E19:E23)</f>
        <v>70</v>
      </c>
      <c r="F17" s="20">
        <f t="shared" si="7"/>
        <v>120</v>
      </c>
      <c r="G17" s="20">
        <f t="shared" si="7"/>
        <v>170</v>
      </c>
      <c r="H17" s="20">
        <f t="shared" si="7"/>
        <v>170</v>
      </c>
      <c r="I17" s="25">
        <f>D17+E17+H17+F17+G17</f>
        <v>600</v>
      </c>
    </row>
    <row r="18" spans="1:9" s="13" customFormat="1" ht="16.5" customHeight="1" thickBot="1" x14ac:dyDescent="0.3">
      <c r="A18" s="60"/>
      <c r="B18" s="85"/>
      <c r="C18" s="9" t="s">
        <v>26</v>
      </c>
      <c r="D18" s="20"/>
      <c r="E18" s="20"/>
      <c r="F18" s="20"/>
      <c r="G18" s="20"/>
      <c r="H18" s="20"/>
      <c r="I18" s="25"/>
    </row>
    <row r="19" spans="1:9" s="13" customFormat="1" ht="15.75" thickBot="1" x14ac:dyDescent="0.3">
      <c r="A19" s="60"/>
      <c r="B19" s="85"/>
      <c r="C19" s="9" t="s">
        <v>27</v>
      </c>
      <c r="D19" s="20"/>
      <c r="E19" s="20"/>
      <c r="F19" s="20"/>
      <c r="G19" s="20"/>
      <c r="H19" s="20"/>
      <c r="I19" s="25"/>
    </row>
    <row r="20" spans="1:9" s="13" customFormat="1" ht="15.75" thickBot="1" x14ac:dyDescent="0.3">
      <c r="A20" s="60"/>
      <c r="B20" s="85"/>
      <c r="C20" s="9" t="s">
        <v>28</v>
      </c>
      <c r="D20" s="20"/>
      <c r="E20" s="20"/>
      <c r="F20" s="20"/>
      <c r="G20" s="20"/>
      <c r="H20" s="20"/>
      <c r="I20" s="25"/>
    </row>
    <row r="21" spans="1:9" s="13" customFormat="1" ht="15.75" thickBot="1" x14ac:dyDescent="0.3">
      <c r="A21" s="60"/>
      <c r="B21" s="85"/>
      <c r="C21" s="9" t="s">
        <v>29</v>
      </c>
      <c r="D21" s="20"/>
      <c r="E21" s="20"/>
      <c r="F21" s="20"/>
      <c r="G21" s="20"/>
      <c r="H21" s="20"/>
      <c r="I21" s="25"/>
    </row>
    <row r="22" spans="1:9" s="13" customFormat="1" ht="15.75" thickBot="1" x14ac:dyDescent="0.3">
      <c r="A22" s="60"/>
      <c r="B22" s="85"/>
      <c r="C22" s="9" t="s">
        <v>30</v>
      </c>
      <c r="D22" s="20">
        <f>'Прил 1'!H16</f>
        <v>70</v>
      </c>
      <c r="E22" s="20">
        <f>'Прил 1'!I16</f>
        <v>70</v>
      </c>
      <c r="F22" s="20">
        <f>'Прил 1'!J16</f>
        <v>120</v>
      </c>
      <c r="G22" s="20">
        <f>'Прил 1'!K16</f>
        <v>170</v>
      </c>
      <c r="H22" s="20">
        <f>'Прил 1'!L16</f>
        <v>170</v>
      </c>
      <c r="I22" s="25">
        <f>D22+E22+H22+F22+G22</f>
        <v>600</v>
      </c>
    </row>
    <row r="23" spans="1:9" s="13" customFormat="1" ht="15.75" thickBot="1" x14ac:dyDescent="0.3">
      <c r="A23" s="61"/>
      <c r="B23" s="86"/>
      <c r="C23" s="9" t="s">
        <v>31</v>
      </c>
      <c r="D23" s="20"/>
      <c r="E23" s="20"/>
      <c r="F23" s="20"/>
      <c r="G23" s="20"/>
      <c r="H23" s="20"/>
      <c r="I23" s="25"/>
    </row>
    <row r="24" spans="1:9" s="13" customFormat="1" ht="18" customHeight="1" thickBot="1" x14ac:dyDescent="0.3">
      <c r="A24" s="59" t="s">
        <v>19</v>
      </c>
      <c r="B24" s="84" t="s">
        <v>73</v>
      </c>
      <c r="C24" s="9" t="s">
        <v>25</v>
      </c>
      <c r="D24" s="20">
        <f t="shared" ref="D24" si="8">SUM(D26:D30)</f>
        <v>687</v>
      </c>
      <c r="E24" s="20">
        <f t="shared" ref="E24:H24" si="9">SUM(E26:E30)</f>
        <v>558.6</v>
      </c>
      <c r="F24" s="20">
        <f t="shared" si="9"/>
        <v>380</v>
      </c>
      <c r="G24" s="20">
        <f t="shared" si="9"/>
        <v>480</v>
      </c>
      <c r="H24" s="20">
        <f t="shared" si="9"/>
        <v>480</v>
      </c>
      <c r="I24" s="25">
        <f>D24+E24+H24+F24+G24</f>
        <v>2585.6</v>
      </c>
    </row>
    <row r="25" spans="1:9" s="13" customFormat="1" ht="16.5" customHeight="1" thickBot="1" x14ac:dyDescent="0.3">
      <c r="A25" s="60"/>
      <c r="B25" s="85"/>
      <c r="C25" s="9" t="s">
        <v>26</v>
      </c>
      <c r="D25" s="20"/>
      <c r="E25" s="20"/>
      <c r="F25" s="20"/>
      <c r="G25" s="20"/>
      <c r="H25" s="20"/>
      <c r="I25" s="25"/>
    </row>
    <row r="26" spans="1:9" s="13" customFormat="1" ht="15.75" thickBot="1" x14ac:dyDescent="0.3">
      <c r="A26" s="60"/>
      <c r="B26" s="85"/>
      <c r="C26" s="9" t="s">
        <v>27</v>
      </c>
      <c r="D26" s="20"/>
      <c r="E26" s="20"/>
      <c r="F26" s="20"/>
      <c r="G26" s="20"/>
      <c r="H26" s="20"/>
      <c r="I26" s="25"/>
    </row>
    <row r="27" spans="1:9" s="13" customFormat="1" ht="15.75" thickBot="1" x14ac:dyDescent="0.3">
      <c r="A27" s="60"/>
      <c r="B27" s="85"/>
      <c r="C27" s="9" t="s">
        <v>28</v>
      </c>
      <c r="D27" s="20"/>
      <c r="E27" s="20"/>
      <c r="F27" s="20"/>
      <c r="G27" s="20"/>
      <c r="H27" s="20"/>
      <c r="I27" s="25"/>
    </row>
    <row r="28" spans="1:9" s="13" customFormat="1" ht="15.75" thickBot="1" x14ac:dyDescent="0.3">
      <c r="A28" s="60"/>
      <c r="B28" s="85"/>
      <c r="C28" s="9" t="s">
        <v>29</v>
      </c>
      <c r="D28" s="20"/>
      <c r="E28" s="20"/>
      <c r="F28" s="20"/>
      <c r="G28" s="20"/>
      <c r="H28" s="20"/>
      <c r="I28" s="25"/>
    </row>
    <row r="29" spans="1:9" s="13" customFormat="1" ht="15.75" thickBot="1" x14ac:dyDescent="0.3">
      <c r="A29" s="60"/>
      <c r="B29" s="85"/>
      <c r="C29" s="9" t="s">
        <v>30</v>
      </c>
      <c r="D29" s="20">
        <f>'Прил 1'!H29</f>
        <v>687</v>
      </c>
      <c r="E29" s="20">
        <f>'Прил 1'!I29</f>
        <v>558.6</v>
      </c>
      <c r="F29" s="20">
        <f>'Прил 1'!J29</f>
        <v>380</v>
      </c>
      <c r="G29" s="20">
        <f>'Прил 1'!K29</f>
        <v>480</v>
      </c>
      <c r="H29" s="20">
        <f>'Прил 1'!L29</f>
        <v>480</v>
      </c>
      <c r="I29" s="25">
        <f>D29+E29+H29+F29+G29</f>
        <v>2585.6</v>
      </c>
    </row>
    <row r="30" spans="1:9" s="13" customFormat="1" ht="25.5" customHeight="1" thickBot="1" x14ac:dyDescent="0.3">
      <c r="A30" s="61"/>
      <c r="B30" s="86"/>
      <c r="C30" s="9" t="s">
        <v>31</v>
      </c>
      <c r="D30" s="20"/>
      <c r="E30" s="20"/>
      <c r="F30" s="20"/>
      <c r="G30" s="20"/>
      <c r="H30" s="20"/>
      <c r="I30" s="25"/>
    </row>
    <row r="31" spans="1:9" s="13" customFormat="1" ht="18" customHeight="1" thickBot="1" x14ac:dyDescent="0.3">
      <c r="A31" s="59" t="s">
        <v>38</v>
      </c>
      <c r="B31" s="84" t="s">
        <v>62</v>
      </c>
      <c r="C31" s="9" t="s">
        <v>25</v>
      </c>
      <c r="D31" s="20">
        <f t="shared" ref="D31" si="10">SUM(D33:D37)</f>
        <v>751.2</v>
      </c>
      <c r="E31" s="20">
        <f t="shared" ref="E31:H31" si="11">SUM(E33:E37)</f>
        <v>748.1</v>
      </c>
      <c r="F31" s="20">
        <f t="shared" si="11"/>
        <v>0</v>
      </c>
      <c r="G31" s="20">
        <f t="shared" si="11"/>
        <v>0</v>
      </c>
      <c r="H31" s="20">
        <f t="shared" si="11"/>
        <v>0</v>
      </c>
      <c r="I31" s="25">
        <f>D31+E31+H31+F31+G31</f>
        <v>1499.3000000000002</v>
      </c>
    </row>
    <row r="32" spans="1:9" s="13" customFormat="1" ht="16.5" customHeight="1" thickBot="1" x14ac:dyDescent="0.3">
      <c r="A32" s="60"/>
      <c r="B32" s="85"/>
      <c r="C32" s="9" t="s">
        <v>26</v>
      </c>
      <c r="D32" s="20"/>
      <c r="E32" s="20"/>
      <c r="F32" s="20"/>
      <c r="G32" s="20"/>
      <c r="H32" s="20"/>
      <c r="I32" s="25"/>
    </row>
    <row r="33" spans="1:9" s="13" customFormat="1" ht="15.75" thickBot="1" x14ac:dyDescent="0.3">
      <c r="A33" s="60"/>
      <c r="B33" s="85"/>
      <c r="C33" s="9" t="s">
        <v>27</v>
      </c>
      <c r="D33" s="20"/>
      <c r="E33" s="20"/>
      <c r="F33" s="20"/>
      <c r="G33" s="20"/>
      <c r="H33" s="20"/>
      <c r="I33" s="25"/>
    </row>
    <row r="34" spans="1:9" s="13" customFormat="1" ht="15.75" thickBot="1" x14ac:dyDescent="0.3">
      <c r="A34" s="60"/>
      <c r="B34" s="85"/>
      <c r="C34" s="9" t="s">
        <v>28</v>
      </c>
      <c r="D34" s="20">
        <f>'Прил 1'!H55</f>
        <v>713.6</v>
      </c>
      <c r="E34" s="20">
        <f>'Прил 1'!I55</f>
        <v>710.7</v>
      </c>
      <c r="F34" s="20">
        <f>'Прил 1'!J55</f>
        <v>0</v>
      </c>
      <c r="G34" s="20">
        <f>'Прил 1'!K55</f>
        <v>0</v>
      </c>
      <c r="H34" s="20">
        <f>'Прил 1'!L55</f>
        <v>0</v>
      </c>
      <c r="I34" s="25">
        <f>D34+E34+H34+F34+G34</f>
        <v>1424.3000000000002</v>
      </c>
    </row>
    <row r="35" spans="1:9" s="13" customFormat="1" ht="15.75" thickBot="1" x14ac:dyDescent="0.3">
      <c r="A35" s="60"/>
      <c r="B35" s="85"/>
      <c r="C35" s="9" t="s">
        <v>29</v>
      </c>
      <c r="D35" s="20"/>
      <c r="E35" s="20"/>
      <c r="F35" s="20"/>
      <c r="G35" s="20"/>
      <c r="H35" s="20"/>
      <c r="I35" s="25"/>
    </row>
    <row r="36" spans="1:9" s="13" customFormat="1" ht="15.75" thickBot="1" x14ac:dyDescent="0.3">
      <c r="A36" s="60"/>
      <c r="B36" s="85"/>
      <c r="C36" s="9" t="s">
        <v>30</v>
      </c>
      <c r="D36" s="20">
        <f>'Прил 1'!H54</f>
        <v>37.6</v>
      </c>
      <c r="E36" s="20">
        <f>'Прил 1'!I54</f>
        <v>37.4</v>
      </c>
      <c r="F36" s="20">
        <f>'Прил 1'!J54</f>
        <v>0</v>
      </c>
      <c r="G36" s="20">
        <f>'Прил 1'!K54</f>
        <v>0</v>
      </c>
      <c r="H36" s="20">
        <f>'Прил 1'!L54</f>
        <v>0</v>
      </c>
      <c r="I36" s="25">
        <f>D36+E36+H36+F36+G36</f>
        <v>75</v>
      </c>
    </row>
    <row r="37" spans="1:9" s="13" customFormat="1" ht="15.75" thickBot="1" x14ac:dyDescent="0.3">
      <c r="A37" s="61"/>
      <c r="B37" s="86"/>
      <c r="C37" s="9" t="s">
        <v>31</v>
      </c>
      <c r="D37" s="20"/>
      <c r="E37" s="20"/>
      <c r="F37" s="20"/>
      <c r="G37" s="20"/>
      <c r="H37" s="20"/>
      <c r="I37" s="25"/>
    </row>
  </sheetData>
  <mergeCells count="18">
    <mergeCell ref="D2:I2"/>
    <mergeCell ref="A24:A30"/>
    <mergeCell ref="B24:B30"/>
    <mergeCell ref="C3:I3"/>
    <mergeCell ref="C4:I4"/>
    <mergeCell ref="A6:A9"/>
    <mergeCell ref="B6:B9"/>
    <mergeCell ref="C6:C9"/>
    <mergeCell ref="D6:I6"/>
    <mergeCell ref="D7:I7"/>
    <mergeCell ref="I8:I9"/>
    <mergeCell ref="A10:A16"/>
    <mergeCell ref="B10:B16"/>
    <mergeCell ref="A17:A23"/>
    <mergeCell ref="B17:B23"/>
    <mergeCell ref="B5:F5"/>
    <mergeCell ref="A31:A37"/>
    <mergeCell ref="B31:B37"/>
  </mergeCells>
  <pageMargins left="0.9055118110236221" right="0.51181102362204722" top="0.55118110236220474" bottom="0.55118110236220474" header="0.31496062992125984" footer="0.31496062992125984"/>
  <pageSetup paperSize="9" scale="72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 1</vt:lpstr>
      <vt:lpstr>Прил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</dc:creator>
  <cp:lastModifiedBy>User</cp:lastModifiedBy>
  <cp:lastPrinted>2025-08-14T03:59:09Z</cp:lastPrinted>
  <dcterms:created xsi:type="dcterms:W3CDTF">2015-06-30T04:27:55Z</dcterms:created>
  <dcterms:modified xsi:type="dcterms:W3CDTF">2025-08-14T03:59:11Z</dcterms:modified>
</cp:coreProperties>
</file>