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8945" windowHeight="11055"/>
  </bookViews>
  <sheets>
    <sheet name="Прил 1" sheetId="14" r:id="rId1"/>
    <sheet name="Прил 2" sheetId="4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H264" i="14" l="1"/>
  <c r="D61" i="4" l="1"/>
  <c r="D62" i="4"/>
  <c r="D63" i="4"/>
  <c r="D64" i="4"/>
  <c r="E15" i="4" l="1"/>
  <c r="F15" i="4"/>
  <c r="G15" i="4"/>
  <c r="H15" i="4"/>
  <c r="E16" i="4"/>
  <c r="F16" i="4"/>
  <c r="G16" i="4"/>
  <c r="H16" i="4"/>
  <c r="F14" i="4"/>
  <c r="G14" i="4"/>
  <c r="H14" i="4"/>
  <c r="E12" i="4"/>
  <c r="F12" i="4"/>
  <c r="G12" i="4"/>
  <c r="H12" i="4"/>
  <c r="E62" i="4"/>
  <c r="E63" i="4"/>
  <c r="E64" i="4"/>
  <c r="E61" i="4"/>
  <c r="J35" i="14" l="1"/>
  <c r="K35" i="14"/>
  <c r="L35" i="14"/>
  <c r="I36" i="14"/>
  <c r="J36" i="14"/>
  <c r="K36" i="14"/>
  <c r="L36" i="14"/>
  <c r="I37" i="14"/>
  <c r="J37" i="14"/>
  <c r="K37" i="14"/>
  <c r="L37" i="14"/>
  <c r="H35" i="14"/>
  <c r="H37" i="14"/>
  <c r="M105" i="14"/>
  <c r="M104" i="14"/>
  <c r="L102" i="14"/>
  <c r="K102" i="14"/>
  <c r="J102" i="14"/>
  <c r="I102" i="14"/>
  <c r="H102" i="14"/>
  <c r="M102" i="14" l="1"/>
  <c r="K137" i="14"/>
  <c r="J70" i="14"/>
  <c r="J58" i="14"/>
  <c r="J62" i="14"/>
  <c r="I70" i="14" l="1"/>
  <c r="M182" i="14"/>
  <c r="H98" i="14" l="1"/>
  <c r="H90" i="14"/>
  <c r="I129" i="14" l="1"/>
  <c r="J129" i="14"/>
  <c r="K129" i="14"/>
  <c r="L129" i="14"/>
  <c r="I130" i="14"/>
  <c r="J130" i="14"/>
  <c r="K130" i="14"/>
  <c r="L130" i="14"/>
  <c r="M130" i="14"/>
  <c r="H130" i="14"/>
  <c r="I222" i="14"/>
  <c r="J222" i="14"/>
  <c r="K222" i="14"/>
  <c r="L222" i="14"/>
  <c r="H222" i="14"/>
  <c r="I145" i="14"/>
  <c r="J145" i="14"/>
  <c r="K145" i="14"/>
  <c r="L145" i="14"/>
  <c r="I146" i="14"/>
  <c r="J146" i="14"/>
  <c r="K146" i="14"/>
  <c r="L146" i="14"/>
  <c r="H146" i="14"/>
  <c r="H145" i="14"/>
  <c r="L137" i="14"/>
  <c r="J137" i="14"/>
  <c r="I137" i="14"/>
  <c r="H137" i="14"/>
  <c r="L143" i="14" l="1"/>
  <c r="K143" i="14"/>
  <c r="J143" i="14"/>
  <c r="I143" i="14"/>
  <c r="M218" i="14"/>
  <c r="M217" i="14"/>
  <c r="L215" i="14"/>
  <c r="K215" i="14"/>
  <c r="J215" i="14"/>
  <c r="I215" i="14"/>
  <c r="H215" i="14"/>
  <c r="M215" i="14" l="1"/>
  <c r="D16" i="4" l="1"/>
  <c r="I16" i="4" s="1"/>
  <c r="D15" i="4"/>
  <c r="I15" i="4" s="1"/>
  <c r="I61" i="4"/>
  <c r="I62" i="4"/>
  <c r="I64" i="4"/>
  <c r="H59" i="4"/>
  <c r="F59" i="4"/>
  <c r="E59" i="4"/>
  <c r="G59" i="4"/>
  <c r="D59" i="4"/>
  <c r="I264" i="14"/>
  <c r="J264" i="14"/>
  <c r="K264" i="14"/>
  <c r="L264" i="14"/>
  <c r="I59" i="4" l="1"/>
  <c r="I63" i="4"/>
  <c r="F42" i="4" l="1"/>
  <c r="G42" i="4"/>
  <c r="H42" i="4"/>
  <c r="H129" i="14"/>
  <c r="D42" i="4" s="1"/>
  <c r="E42" i="4" l="1"/>
  <c r="I42" i="4" s="1"/>
  <c r="L203" i="14"/>
  <c r="L199" i="14"/>
  <c r="L195" i="14" l="1"/>
  <c r="H108" i="14" l="1"/>
  <c r="J82" i="14" l="1"/>
  <c r="K82" i="14"/>
  <c r="K58" i="14"/>
  <c r="L58" i="14"/>
  <c r="D36" i="4"/>
  <c r="E56" i="4"/>
  <c r="F56" i="4"/>
  <c r="G56" i="4"/>
  <c r="H56" i="4"/>
  <c r="D56" i="4"/>
  <c r="M269" i="14"/>
  <c r="M268" i="14"/>
  <c r="M267" i="14"/>
  <c r="M266" i="14"/>
  <c r="M264" i="14"/>
  <c r="M263" i="14"/>
  <c r="M262" i="14"/>
  <c r="L260" i="14"/>
  <c r="K260" i="14"/>
  <c r="K259" i="14" s="1"/>
  <c r="J260" i="14"/>
  <c r="J259" i="14" s="1"/>
  <c r="I260" i="14"/>
  <c r="H260" i="14"/>
  <c r="H259" i="14" s="1"/>
  <c r="L259" i="14"/>
  <c r="M257" i="14"/>
  <c r="L255" i="14"/>
  <c r="K255" i="14"/>
  <c r="J255" i="14"/>
  <c r="I255" i="14"/>
  <c r="H255" i="14"/>
  <c r="M253" i="14"/>
  <c r="L251" i="14"/>
  <c r="K251" i="14"/>
  <c r="J251" i="14"/>
  <c r="I251" i="14"/>
  <c r="H251" i="14"/>
  <c r="M249" i="14"/>
  <c r="L247" i="14"/>
  <c r="K247" i="14"/>
  <c r="J247" i="14"/>
  <c r="I247" i="14"/>
  <c r="H247" i="14"/>
  <c r="M245" i="14"/>
  <c r="L243" i="14"/>
  <c r="K243" i="14"/>
  <c r="J243" i="14"/>
  <c r="I243" i="14"/>
  <c r="H243" i="14"/>
  <c r="M241" i="14"/>
  <c r="L239" i="14"/>
  <c r="K239" i="14"/>
  <c r="J239" i="14"/>
  <c r="I239" i="14"/>
  <c r="H239" i="14"/>
  <c r="M237" i="14"/>
  <c r="L235" i="14"/>
  <c r="K235" i="14"/>
  <c r="J235" i="14"/>
  <c r="I235" i="14"/>
  <c r="H235" i="14"/>
  <c r="M233" i="14"/>
  <c r="L231" i="14"/>
  <c r="K231" i="14"/>
  <c r="J231" i="14"/>
  <c r="I231" i="14"/>
  <c r="H231" i="14"/>
  <c r="M229" i="14"/>
  <c r="L227" i="14"/>
  <c r="K227" i="14"/>
  <c r="J227" i="14"/>
  <c r="I227" i="14"/>
  <c r="H227" i="14"/>
  <c r="L225" i="14"/>
  <c r="L221" i="14" s="1"/>
  <c r="K225" i="14"/>
  <c r="J225" i="14"/>
  <c r="I225" i="14"/>
  <c r="I221" i="14" s="1"/>
  <c r="H225" i="14"/>
  <c r="G48" i="4"/>
  <c r="F48" i="4"/>
  <c r="E48" i="4"/>
  <c r="D48" i="4"/>
  <c r="M214" i="14"/>
  <c r="M129" i="14" s="1"/>
  <c r="M213" i="14"/>
  <c r="L211" i="14"/>
  <c r="K211" i="14"/>
  <c r="J211" i="14"/>
  <c r="I211" i="14"/>
  <c r="H211" i="14"/>
  <c r="M209" i="14"/>
  <c r="L207" i="14"/>
  <c r="K207" i="14"/>
  <c r="J207" i="14"/>
  <c r="I207" i="14"/>
  <c r="H207" i="14"/>
  <c r="M205" i="14"/>
  <c r="K203" i="14"/>
  <c r="J203" i="14"/>
  <c r="I203" i="14"/>
  <c r="H203" i="14"/>
  <c r="M201" i="14"/>
  <c r="K199" i="14"/>
  <c r="J199" i="14"/>
  <c r="I199" i="14"/>
  <c r="H199" i="14"/>
  <c r="M197" i="14"/>
  <c r="K195" i="14"/>
  <c r="J195" i="14"/>
  <c r="I195" i="14"/>
  <c r="H195" i="14"/>
  <c r="M193" i="14"/>
  <c r="L191" i="14"/>
  <c r="K191" i="14"/>
  <c r="J191" i="14"/>
  <c r="I191" i="14"/>
  <c r="H191" i="14"/>
  <c r="M189" i="14"/>
  <c r="L187" i="14"/>
  <c r="K187" i="14"/>
  <c r="J187" i="14"/>
  <c r="I187" i="14"/>
  <c r="H187" i="14"/>
  <c r="M185" i="14"/>
  <c r="L183" i="14"/>
  <c r="K183" i="14"/>
  <c r="J183" i="14"/>
  <c r="I183" i="14"/>
  <c r="H183" i="14"/>
  <c r="L182" i="14"/>
  <c r="K182" i="14"/>
  <c r="J182" i="14"/>
  <c r="I182" i="14"/>
  <c r="H182" i="14"/>
  <c r="L181" i="14"/>
  <c r="L128" i="14" s="1"/>
  <c r="K181" i="14"/>
  <c r="K128" i="14" s="1"/>
  <c r="J181" i="14"/>
  <c r="J128" i="14" s="1"/>
  <c r="I181" i="14"/>
  <c r="I128" i="14" s="1"/>
  <c r="H181" i="14"/>
  <c r="H128" i="14" s="1"/>
  <c r="M177" i="14"/>
  <c r="L175" i="14"/>
  <c r="K175" i="14"/>
  <c r="J175" i="14"/>
  <c r="I175" i="14"/>
  <c r="H175" i="14"/>
  <c r="M173" i="14"/>
  <c r="L171" i="14"/>
  <c r="K171" i="14"/>
  <c r="J171" i="14"/>
  <c r="I171" i="14"/>
  <c r="H171" i="14"/>
  <c r="M169" i="14"/>
  <c r="L167" i="14"/>
  <c r="K167" i="14"/>
  <c r="J167" i="14"/>
  <c r="I167" i="14"/>
  <c r="H167" i="14"/>
  <c r="L165" i="14"/>
  <c r="L163" i="14" s="1"/>
  <c r="K165" i="14"/>
  <c r="K163" i="14" s="1"/>
  <c r="J165" i="14"/>
  <c r="J163" i="14" s="1"/>
  <c r="I165" i="14"/>
  <c r="I163" i="14" s="1"/>
  <c r="H165" i="14"/>
  <c r="H163" i="14" s="1"/>
  <c r="M162" i="14"/>
  <c r="M161" i="14"/>
  <c r="L159" i="14"/>
  <c r="K159" i="14"/>
  <c r="J159" i="14"/>
  <c r="I159" i="14"/>
  <c r="H159" i="14"/>
  <c r="M157" i="14"/>
  <c r="L155" i="14"/>
  <c r="K155" i="14"/>
  <c r="J155" i="14"/>
  <c r="I155" i="14"/>
  <c r="H155" i="14"/>
  <c r="M153" i="14"/>
  <c r="L151" i="14"/>
  <c r="K151" i="14"/>
  <c r="J151" i="14"/>
  <c r="I151" i="14"/>
  <c r="H151" i="14"/>
  <c r="M149" i="14"/>
  <c r="L147" i="14"/>
  <c r="K147" i="14"/>
  <c r="J147" i="14"/>
  <c r="I147" i="14"/>
  <c r="H147" i="14"/>
  <c r="M141" i="14"/>
  <c r="L139" i="14"/>
  <c r="K139" i="14"/>
  <c r="J139" i="14"/>
  <c r="I139" i="14"/>
  <c r="H139" i="14"/>
  <c r="I135" i="14"/>
  <c r="M134" i="14"/>
  <c r="M133" i="14"/>
  <c r="L131" i="14"/>
  <c r="K131" i="14"/>
  <c r="J131" i="14"/>
  <c r="I131" i="14"/>
  <c r="H131" i="14"/>
  <c r="M124" i="14"/>
  <c r="L122" i="14"/>
  <c r="K122" i="14"/>
  <c r="J122" i="14"/>
  <c r="I122" i="14"/>
  <c r="H122" i="14"/>
  <c r="M121" i="14"/>
  <c r="M120" i="14"/>
  <c r="L118" i="14"/>
  <c r="K118" i="14"/>
  <c r="J118" i="14"/>
  <c r="I118" i="14"/>
  <c r="H118" i="14"/>
  <c r="M117" i="14"/>
  <c r="M116" i="14"/>
  <c r="L114" i="14"/>
  <c r="K114" i="14"/>
  <c r="J114" i="14"/>
  <c r="I114" i="14"/>
  <c r="H114" i="14"/>
  <c r="M112" i="14"/>
  <c r="L110" i="14"/>
  <c r="K110" i="14"/>
  <c r="J110" i="14"/>
  <c r="I110" i="14"/>
  <c r="H110" i="14"/>
  <c r="L109" i="14"/>
  <c r="H34" i="4" s="1"/>
  <c r="K109" i="14"/>
  <c r="G34" i="4" s="1"/>
  <c r="J109" i="14"/>
  <c r="F34" i="4" s="1"/>
  <c r="I109" i="14"/>
  <c r="E34" i="4" s="1"/>
  <c r="H109" i="14"/>
  <c r="D34" i="4" s="1"/>
  <c r="L108" i="14"/>
  <c r="K108" i="14"/>
  <c r="G36" i="4" s="1"/>
  <c r="J108" i="14"/>
  <c r="I108" i="14"/>
  <c r="M101" i="14"/>
  <c r="M100" i="14"/>
  <c r="L98" i="14"/>
  <c r="K98" i="14"/>
  <c r="J98" i="14"/>
  <c r="I98" i="14"/>
  <c r="M97" i="14"/>
  <c r="M96" i="14"/>
  <c r="L94" i="14"/>
  <c r="K94" i="14"/>
  <c r="J94" i="14"/>
  <c r="I94" i="14"/>
  <c r="H94" i="14"/>
  <c r="M93" i="14"/>
  <c r="M92" i="14"/>
  <c r="L90" i="14"/>
  <c r="K90" i="14"/>
  <c r="J90" i="14"/>
  <c r="I90" i="14"/>
  <c r="M89" i="14"/>
  <c r="M88" i="14"/>
  <c r="L86" i="14"/>
  <c r="K86" i="14"/>
  <c r="J86" i="14"/>
  <c r="I86" i="14"/>
  <c r="H86" i="14"/>
  <c r="M84" i="14"/>
  <c r="L82" i="14"/>
  <c r="I82" i="14"/>
  <c r="H82" i="14"/>
  <c r="M80" i="14"/>
  <c r="L78" i="14"/>
  <c r="K78" i="14"/>
  <c r="J78" i="14"/>
  <c r="I78" i="14"/>
  <c r="H78" i="14"/>
  <c r="M76" i="14"/>
  <c r="L74" i="14"/>
  <c r="K74" i="14"/>
  <c r="J74" i="14"/>
  <c r="I74" i="14"/>
  <c r="H74" i="14"/>
  <c r="M72" i="14"/>
  <c r="L70" i="14"/>
  <c r="K70" i="14"/>
  <c r="H70" i="14"/>
  <c r="M68" i="14"/>
  <c r="L66" i="14"/>
  <c r="K66" i="14"/>
  <c r="J66" i="14"/>
  <c r="I66" i="14"/>
  <c r="H66" i="14"/>
  <c r="M64" i="14"/>
  <c r="L62" i="14"/>
  <c r="K62" i="14"/>
  <c r="I62" i="14"/>
  <c r="H62" i="14"/>
  <c r="M60" i="14"/>
  <c r="I58" i="14"/>
  <c r="H58" i="14"/>
  <c r="M56" i="14"/>
  <c r="L54" i="14"/>
  <c r="K54" i="14"/>
  <c r="J54" i="14"/>
  <c r="I54" i="14"/>
  <c r="H54" i="14"/>
  <c r="M52" i="14"/>
  <c r="L50" i="14"/>
  <c r="K50" i="14"/>
  <c r="J50" i="14"/>
  <c r="I50" i="14"/>
  <c r="H50" i="14"/>
  <c r="L49" i="14"/>
  <c r="K49" i="14"/>
  <c r="J49" i="14"/>
  <c r="I49" i="14"/>
  <c r="H49" i="14"/>
  <c r="L48" i="14"/>
  <c r="K48" i="14"/>
  <c r="J48" i="14"/>
  <c r="I48" i="14"/>
  <c r="I35" i="14" s="1"/>
  <c r="H48" i="14"/>
  <c r="M44" i="14"/>
  <c r="L42" i="14"/>
  <c r="K42" i="14"/>
  <c r="J42" i="14"/>
  <c r="I42" i="14"/>
  <c r="H42" i="14"/>
  <c r="L40" i="14"/>
  <c r="K40" i="14"/>
  <c r="J40" i="14"/>
  <c r="I40" i="14"/>
  <c r="H40" i="14"/>
  <c r="L13" i="14"/>
  <c r="I13" i="14"/>
  <c r="H36" i="14"/>
  <c r="H13" i="14" s="1"/>
  <c r="M31" i="14"/>
  <c r="L29" i="14"/>
  <c r="K29" i="14"/>
  <c r="J29" i="14"/>
  <c r="I29" i="14"/>
  <c r="H29" i="14"/>
  <c r="M27" i="14"/>
  <c r="L25" i="14"/>
  <c r="K25" i="14"/>
  <c r="J25" i="14"/>
  <c r="I25" i="14"/>
  <c r="H25" i="14"/>
  <c r="L23" i="14"/>
  <c r="L21" i="14" s="1"/>
  <c r="K23" i="14"/>
  <c r="K19" i="14" s="1"/>
  <c r="G22" i="4" s="1"/>
  <c r="J23" i="14"/>
  <c r="J19" i="14" s="1"/>
  <c r="I23" i="14"/>
  <c r="I21" i="14" s="1"/>
  <c r="H23" i="14"/>
  <c r="H19" i="14" s="1"/>
  <c r="L16" i="14"/>
  <c r="K16" i="14"/>
  <c r="J16" i="14"/>
  <c r="I16" i="14"/>
  <c r="H16" i="14"/>
  <c r="L15" i="14"/>
  <c r="K15" i="14"/>
  <c r="J15" i="14"/>
  <c r="I15" i="14"/>
  <c r="H15" i="14"/>
  <c r="K223" i="14" l="1"/>
  <c r="K221" i="14"/>
  <c r="J223" i="14"/>
  <c r="J221" i="14"/>
  <c r="H223" i="14"/>
  <c r="H221" i="14"/>
  <c r="D50" i="4" s="1"/>
  <c r="M37" i="14"/>
  <c r="J46" i="14"/>
  <c r="G27" i="4"/>
  <c r="L38" i="14"/>
  <c r="H29" i="4"/>
  <c r="L46" i="14"/>
  <c r="E29" i="4"/>
  <c r="H27" i="4"/>
  <c r="J33" i="14"/>
  <c r="F27" i="4"/>
  <c r="D41" i="4"/>
  <c r="H179" i="14"/>
  <c r="M147" i="14"/>
  <c r="M159" i="14"/>
  <c r="M199" i="14"/>
  <c r="H106" i="14"/>
  <c r="J21" i="14"/>
  <c r="J135" i="14"/>
  <c r="M167" i="14"/>
  <c r="M243" i="14"/>
  <c r="K135" i="14"/>
  <c r="L135" i="14"/>
  <c r="I126" i="14"/>
  <c r="M70" i="14"/>
  <c r="I106" i="14"/>
  <c r="M114" i="14"/>
  <c r="M155" i="14"/>
  <c r="M175" i="14"/>
  <c r="M139" i="14"/>
  <c r="H46" i="14"/>
  <c r="H135" i="14"/>
  <c r="M74" i="14"/>
  <c r="M122" i="14"/>
  <c r="M16" i="14"/>
  <c r="K21" i="14"/>
  <c r="H38" i="14"/>
  <c r="D29" i="4"/>
  <c r="M118" i="14"/>
  <c r="E36" i="4"/>
  <c r="E27" i="4"/>
  <c r="J38" i="14"/>
  <c r="M66" i="14"/>
  <c r="J106" i="14"/>
  <c r="M15" i="14"/>
  <c r="K38" i="14"/>
  <c r="G29" i="4"/>
  <c r="L223" i="14"/>
  <c r="M239" i="14"/>
  <c r="M260" i="14"/>
  <c r="F28" i="4"/>
  <c r="J13" i="14"/>
  <c r="I46" i="14"/>
  <c r="M54" i="14"/>
  <c r="M78" i="14"/>
  <c r="M94" i="14"/>
  <c r="L106" i="14"/>
  <c r="M151" i="14"/>
  <c r="G28" i="4"/>
  <c r="K13" i="14"/>
  <c r="M42" i="14"/>
  <c r="M90" i="14"/>
  <c r="M109" i="14"/>
  <c r="M131" i="14"/>
  <c r="D28" i="4"/>
  <c r="L19" i="14"/>
  <c r="L17" i="14" s="1"/>
  <c r="K46" i="14"/>
  <c r="E28" i="4"/>
  <c r="I179" i="14"/>
  <c r="E41" i="4"/>
  <c r="K179" i="14"/>
  <c r="G41" i="4"/>
  <c r="J179" i="14"/>
  <c r="J14" i="14"/>
  <c r="M146" i="14"/>
  <c r="L179" i="14"/>
  <c r="H41" i="4"/>
  <c r="M207" i="14"/>
  <c r="H143" i="14"/>
  <c r="D27" i="4"/>
  <c r="H14" i="14"/>
  <c r="M86" i="14"/>
  <c r="M40" i="14"/>
  <c r="I38" i="14"/>
  <c r="H17" i="14"/>
  <c r="D22" i="4"/>
  <c r="H48" i="4"/>
  <c r="L219" i="14"/>
  <c r="K14" i="14"/>
  <c r="M222" i="14"/>
  <c r="M255" i="14"/>
  <c r="M251" i="14"/>
  <c r="M247" i="14"/>
  <c r="M235" i="14"/>
  <c r="M231" i="14"/>
  <c r="H50" i="4"/>
  <c r="M225" i="14"/>
  <c r="M227" i="14"/>
  <c r="M211" i="14"/>
  <c r="M203" i="14"/>
  <c r="M195" i="14"/>
  <c r="M191" i="14"/>
  <c r="M181" i="14"/>
  <c r="M187" i="14"/>
  <c r="M183" i="14"/>
  <c r="M163" i="14"/>
  <c r="M171" i="14"/>
  <c r="E43" i="4"/>
  <c r="E14" i="4" s="1"/>
  <c r="H36" i="4"/>
  <c r="K106" i="14"/>
  <c r="M110" i="14"/>
  <c r="F36" i="4"/>
  <c r="H28" i="4"/>
  <c r="M98" i="14"/>
  <c r="M82" i="14"/>
  <c r="M62" i="14"/>
  <c r="M58" i="14"/>
  <c r="M50" i="14"/>
  <c r="K17" i="14"/>
  <c r="M25" i="14"/>
  <c r="J17" i="14"/>
  <c r="F22" i="4"/>
  <c r="M29" i="14"/>
  <c r="M23" i="14"/>
  <c r="M108" i="14"/>
  <c r="M145" i="14"/>
  <c r="M36" i="14"/>
  <c r="I223" i="14"/>
  <c r="I259" i="14"/>
  <c r="M259" i="14" s="1"/>
  <c r="H21" i="14"/>
  <c r="M48" i="14"/>
  <c r="M137" i="14"/>
  <c r="M165" i="14"/>
  <c r="I19" i="14"/>
  <c r="E22" i="4" s="1"/>
  <c r="M128" i="14" l="1"/>
  <c r="M13" i="14"/>
  <c r="H22" i="4"/>
  <c r="M135" i="14"/>
  <c r="M223" i="14"/>
  <c r="M21" i="14"/>
  <c r="M46" i="14"/>
  <c r="H219" i="14"/>
  <c r="M35" i="14"/>
  <c r="M106" i="14"/>
  <c r="I33" i="14"/>
  <c r="I14" i="14"/>
  <c r="M38" i="14"/>
  <c r="M179" i="14"/>
  <c r="I219" i="14"/>
  <c r="E50" i="4"/>
  <c r="K126" i="14"/>
  <c r="F41" i="4"/>
  <c r="J126" i="14"/>
  <c r="M143" i="14"/>
  <c r="L126" i="14"/>
  <c r="H126" i="14"/>
  <c r="L14" i="14"/>
  <c r="D12" i="4"/>
  <c r="D43" i="4"/>
  <c r="D14" i="4" s="1"/>
  <c r="K219" i="14"/>
  <c r="G50" i="4"/>
  <c r="J219" i="14"/>
  <c r="F50" i="4"/>
  <c r="F43" i="4"/>
  <c r="H43" i="4"/>
  <c r="G43" i="4"/>
  <c r="F29" i="4"/>
  <c r="H33" i="14"/>
  <c r="H12" i="14"/>
  <c r="I17" i="14"/>
  <c r="M17" i="14" s="1"/>
  <c r="I12" i="14"/>
  <c r="K33" i="14"/>
  <c r="K12" i="14"/>
  <c r="K10" i="14" s="1"/>
  <c r="J12" i="14"/>
  <c r="J10" i="14" s="1"/>
  <c r="M221" i="14"/>
  <c r="L33" i="14"/>
  <c r="L12" i="14"/>
  <c r="M19" i="14"/>
  <c r="M33" i="14" l="1"/>
  <c r="M14" i="14"/>
  <c r="I10" i="14"/>
  <c r="L10" i="14"/>
  <c r="M219" i="14"/>
  <c r="M126" i="14"/>
  <c r="I56" i="4"/>
  <c r="M12" i="14"/>
  <c r="H10" i="14"/>
  <c r="M10" i="14" l="1"/>
  <c r="I34" i="4"/>
  <c r="H13" i="4" l="1"/>
  <c r="G13" i="4"/>
  <c r="D13" i="4"/>
  <c r="F13" i="4"/>
  <c r="E13" i="4" l="1"/>
  <c r="I28" i="4" l="1"/>
  <c r="I13" i="4" s="1"/>
  <c r="I48" i="4"/>
  <c r="H45" i="4"/>
  <c r="F17" i="4"/>
  <c r="G24" i="4"/>
  <c r="G17" i="4"/>
  <c r="E24" i="4"/>
  <c r="H24" i="4"/>
  <c r="E31" i="4"/>
  <c r="F31" i="4"/>
  <c r="G31" i="4"/>
  <c r="H31" i="4"/>
  <c r="E38" i="4"/>
  <c r="F38" i="4"/>
  <c r="G38" i="4"/>
  <c r="H38" i="4"/>
  <c r="E45" i="4"/>
  <c r="F45" i="4"/>
  <c r="E52" i="4"/>
  <c r="F52" i="4"/>
  <c r="G52" i="4"/>
  <c r="H52" i="4"/>
  <c r="I27" i="4"/>
  <c r="I36" i="4"/>
  <c r="I41" i="4"/>
  <c r="I43" i="4"/>
  <c r="D52" i="4"/>
  <c r="F10" i="4" l="1"/>
  <c r="I50" i="4"/>
  <c r="G45" i="4"/>
  <c r="H10" i="4"/>
  <c r="E17" i="4"/>
  <c r="H17" i="4"/>
  <c r="F24" i="4"/>
  <c r="I22" i="4"/>
  <c r="I29" i="4"/>
  <c r="I12" i="4"/>
  <c r="I52" i="4"/>
  <c r="E10" i="4"/>
  <c r="I14" i="4" l="1"/>
  <c r="G10" i="4"/>
  <c r="D45" i="4"/>
  <c r="I45" i="4" s="1"/>
  <c r="D38" i="4"/>
  <c r="I38" i="4" s="1"/>
  <c r="D31" i="4"/>
  <c r="I31" i="4" s="1"/>
  <c r="D24" i="4"/>
  <c r="I24" i="4" s="1"/>
  <c r="D17" i="4"/>
  <c r="I17" i="4" s="1"/>
  <c r="D10" i="4"/>
  <c r="I10" i="4" l="1"/>
</calcChain>
</file>

<file path=xl/sharedStrings.xml><?xml version="1.0" encoding="utf-8"?>
<sst xmlns="http://schemas.openxmlformats.org/spreadsheetml/2006/main" count="815" uniqueCount="223">
  <si>
    <t>Наименование  программы, подпрограммы</t>
  </si>
  <si>
    <t>Наименование ГРБС</t>
  </si>
  <si>
    <t>Код бюджетной классификации</t>
  </si>
  <si>
    <t>ГРБС</t>
  </si>
  <si>
    <t>Рз</t>
  </si>
  <si>
    <t>Пр</t>
  </si>
  <si>
    <t>ЦСР</t>
  </si>
  <si>
    <t>ВР</t>
  </si>
  <si>
    <t>Итого на период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</si>
  <si>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</si>
  <si>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</si>
  <si>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</si>
  <si>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</si>
  <si>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</si>
  <si>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</si>
  <si>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Статус        (муниципальная программа, подпрограмма)</t>
  </si>
  <si>
    <t>Распределение планируемых расходов за счет средств местного бюджета по мероприятиям и подпрограммам муниципальной программы</t>
  </si>
  <si>
    <t>Мероприятие 1 Подпрограммы 1</t>
  </si>
  <si>
    <t>всего расходные обязательства</t>
  </si>
  <si>
    <t>Подпрограмма 2</t>
  </si>
  <si>
    <t>Мероприятие 1 Подпрограммы 2</t>
  </si>
  <si>
    <t>Оплата за потребленную электроэнергию уличного освещения</t>
  </si>
  <si>
    <t>Мероприятие 2 Подпрограммы 2</t>
  </si>
  <si>
    <t>Мероприятие 3 Подпрограммы 2</t>
  </si>
  <si>
    <t>Мероприятие 4 Подпрограммы 2</t>
  </si>
  <si>
    <t>Подпрограмма 3</t>
  </si>
  <si>
    <t>Мероприятие 1 Подпрограммы 3</t>
  </si>
  <si>
    <t>Подпрограмма 4</t>
  </si>
  <si>
    <t>Мероприятие 1 Подпрограммы 4</t>
  </si>
  <si>
    <t>Мероприятие 2 Подпрограммы 4</t>
  </si>
  <si>
    <t>Подпрограмма 5</t>
  </si>
  <si>
    <t>"Обеспечение реализации муниципальной программы"</t>
  </si>
  <si>
    <t>Приобретение комплектов спецодежды</t>
  </si>
  <si>
    <t>Проведение конкурса по благоустройству</t>
  </si>
  <si>
    <t>Ответственный исполнитель, соисполнители</t>
  </si>
  <si>
    <t>первый год планового периода</t>
  </si>
  <si>
    <t>второй год планового периода</t>
  </si>
  <si>
    <t>юридические лица</t>
  </si>
  <si>
    <t xml:space="preserve">Статус  </t>
  </si>
  <si>
    <t>Наименование  муниципальной программы, подпрограммы муниципальной программы</t>
  </si>
  <si>
    <t>Всего</t>
  </si>
  <si>
    <t>в том числе:</t>
  </si>
  <si>
    <t>федеральный бюджет</t>
  </si>
  <si>
    <t>краевой бюджет</t>
  </si>
  <si>
    <t>Мероприятие 5 Подпрограммы 2</t>
  </si>
  <si>
    <t>Мероприятие 3 Подпрограммы 4</t>
  </si>
  <si>
    <t>Мероприятие 4 Подпрограммы 4</t>
  </si>
  <si>
    <t>Администрация                    Б-Улуйского сельсовета</t>
  </si>
  <si>
    <t>0503</t>
  </si>
  <si>
    <t>0409</t>
  </si>
  <si>
    <t>0505</t>
  </si>
  <si>
    <t>бюджет Большеулуйского сельсовета</t>
  </si>
  <si>
    <t>Очистка дорог от снега, вывоз снега, рассыпка песка, грейдерование дорог, очистка пешеходных дорожек</t>
  </si>
  <si>
    <t>Удаление опасных деревьев</t>
  </si>
  <si>
    <t> «Благоустройство территории Большеулуйского сельсовета»</t>
  </si>
  <si>
    <t>"Обслуживание и текущий ремонт уличного освещения на территории Большеулуйского сельсовета"</t>
  </si>
  <si>
    <t> «Содержание улично-дорожной сети населенных пунктов Большеулуйского сельсовета»</t>
  </si>
  <si>
    <t>"Обеспечение содержания мест захоронения на территории Большеулуйского сельсовета"</t>
  </si>
  <si>
    <t>"Прочие мероприятия по благоустройству территории Большеулуйского сельсовета"</t>
  </si>
  <si>
    <t>Краевой бюджет</t>
  </si>
  <si>
    <t>0120000000</t>
  </si>
  <si>
    <t>0130000000</t>
  </si>
  <si>
    <t>Содержание мест захоронения на территории Большеулуйского сельсовета в соответствии с гигиеническими требованиями; охрана кладбищ; ведение книги захоронений; отведение мест для погребения умерших в соответствии с правилами</t>
  </si>
  <si>
    <t>0140000000</t>
  </si>
  <si>
    <t>Уничтожение дикорастущих сорняков</t>
  </si>
  <si>
    <t>Изготовление новых аншлагов</t>
  </si>
  <si>
    <t>0150000000</t>
  </si>
  <si>
    <t>Приобретение ГСМ для работ по благоустройству территории (косилки, УАЗ, бензопилы, генератор)</t>
  </si>
  <si>
    <t>0100000000</t>
  </si>
  <si>
    <t>0110000000</t>
  </si>
  <si>
    <t>Содержание уличного освещения</t>
  </si>
  <si>
    <t>1.1.1.</t>
  </si>
  <si>
    <t>1.1.2.</t>
  </si>
  <si>
    <t>Улучшение качества дорожного полотна</t>
  </si>
  <si>
    <t>2.1.1.</t>
  </si>
  <si>
    <t>Содержание дорог населенных пунктов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</si>
  <si>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</si>
  <si>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</si>
  <si>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</si>
  <si>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</si>
  <si>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</si>
  <si>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</si>
  <si>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</si>
  <si>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</si>
  <si>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</si>
  <si>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Проведение мероприятий по обеспечению санитарного благополучения в местах несанкционированных свалок</t>
  </si>
  <si>
    <t>4.2.1.</t>
  </si>
  <si>
    <t>Акарицидная обработка мест массового пребывания людей</t>
  </si>
  <si>
    <t>4.3.1.</t>
  </si>
  <si>
    <t>Развитие и поддержка инициатив жителей населенных пунктов по благоустройству территорий</t>
  </si>
  <si>
    <t>4.4.1.</t>
  </si>
  <si>
    <t>Благоустройство территории, отведенной для проведения культурно-массовых мероприятий для населения</t>
  </si>
  <si>
    <t>Мероприятие 6  Подпрограммы 4</t>
  </si>
  <si>
    <t>Мероприятие 1  Подпрограммы 5</t>
  </si>
  <si>
    <t>Повышение эффективности исполнения муниципальных функций в сфере благоустройства территории населенных пунктов</t>
  </si>
  <si>
    <t>110,        240</t>
  </si>
  <si>
    <t>5.1.1.</t>
  </si>
  <si>
    <t>5.1.2.</t>
  </si>
  <si>
    <t>5.1.3.</t>
  </si>
  <si>
    <t>5.1.4.</t>
  </si>
  <si>
    <t>5.1.5.</t>
  </si>
  <si>
    <t>5.1.6.</t>
  </si>
  <si>
    <t>5.1.7.</t>
  </si>
  <si>
    <t>Транспортные расходы</t>
  </si>
  <si>
    <t>Отдельные мероприятия</t>
  </si>
  <si>
    <t>Отдельное мероприятие 1</t>
  </si>
  <si>
    <t>Организация проведения оплачиваемых общественных работ для граждан зарегистрированных в органах службы занятости</t>
  </si>
  <si>
    <t>текущий финансовый год</t>
  </si>
  <si>
    <t>Ресурсное обеспечение и прогнозная оценка расходов на реализацию целей муниципальной программы Большеулуйского сельсовета с учетом источников финансирования, в том числе по уровням бюджетной системы</t>
  </si>
  <si>
    <t>05 03</t>
  </si>
  <si>
    <t>третий год планового периода</t>
  </si>
  <si>
    <t>Приложение № 1 к муниципальной программе</t>
  </si>
  <si>
    <t>"Благоустройство территории Большеулуйского сельсовета"</t>
  </si>
  <si>
    <t>Приложение № 2 к муниципальной программе</t>
  </si>
  <si>
    <t>Расходы</t>
  </si>
  <si>
    <t>(тыс. руб.)</t>
  </si>
  <si>
    <t>(тыс.руб.)</t>
  </si>
  <si>
    <t xml:space="preserve">Отсыпка площадок (остановочных и подъездных) </t>
  </si>
  <si>
    <t xml:space="preserve">Подготовка проекта организации дорожного движения </t>
  </si>
  <si>
    <t xml:space="preserve">Установка ограждения пешеходных дорожек </t>
  </si>
  <si>
    <t xml:space="preserve">Устройство пешеходных дорожек </t>
  </si>
  <si>
    <t>Ремонт стеллы на въезде в с.Большой Улуй</t>
  </si>
  <si>
    <t>Приобретение, обслуживание, ремонт и установка дорожных знаков. Нанесение дорожной разметки. Устройство пешеходных переходов.</t>
  </si>
  <si>
    <t>Ямочный ремонт дорожного полотна и ремонт асфальтного покрытия</t>
  </si>
  <si>
    <t xml:space="preserve">Установка (перенос) крытых автобусных остановок </t>
  </si>
  <si>
    <t>Проведение работ по изготовлению землеустроительной документации по межеванию планов земельных участков Большеулуйского сельсовета</t>
  </si>
  <si>
    <t xml:space="preserve">отчетный финансо-вый год </t>
  </si>
  <si>
    <t>01200S5090</t>
  </si>
  <si>
    <t>4.3.2.</t>
  </si>
  <si>
    <t>Проведение конкурса проектов по благоустройству среди инициативных граждан</t>
  </si>
  <si>
    <t>Установка и разборка необходимых конструкций при проведении культурно-массовых праздничных мероприятий, приобретение сувенирной и праздничной продукции</t>
  </si>
  <si>
    <t>4.4.2.</t>
  </si>
  <si>
    <t>4.4.3.</t>
  </si>
  <si>
    <t>0412</t>
  </si>
  <si>
    <t>Расходы на выплату персоналу в целях обеспечения выполнения функций государственными (муниципальными) органами</t>
  </si>
  <si>
    <t>Мероприятие 2  Подпрограммы 5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</si>
  <si>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</t>
  </si>
  <si>
    <t>0150010490</t>
  </si>
  <si>
    <t>Мероприятия, направленные на капитальный ремонт и ремонт автомобильных дорог общего пользования местного значения за счет средств дорожного фонда и местного бюджета</t>
  </si>
  <si>
    <t>Техническое обслуживание имеющихся линий уличного освещения и монтаж новых</t>
  </si>
  <si>
    <t xml:space="preserve">Нарезка дорожного полотна с отсыпкой щебнем, грунтом </t>
  </si>
  <si>
    <t>Копка экскаватором придорожных канав для стока талых вод, очистка труб и канав, прокладывание новых траншей для стока талых вод</t>
  </si>
  <si>
    <t>Мероприятия, направленные на повышение безопасности дорожного движения за счет средств дорожного фонда и местного бюджета</t>
  </si>
  <si>
    <t>Вывоз и захоронение ТКО с общественных территорий и кладбищ сельсовета</t>
  </si>
  <si>
    <t>Снос ветвих и аварийных объектов нежилого фонда</t>
  </si>
  <si>
    <t>Приобретение хозяйственного инвентаря, защитных  и дезинфецирующих средств, расходных и лакокрасочных материалов</t>
  </si>
  <si>
    <t>Приобретение материалов для ограждения</t>
  </si>
  <si>
    <t>4.3.3.</t>
  </si>
  <si>
    <t>Проведение конкурса по новогоднему оформлению территории Большеулуйского сельсовета "Новогоднее волшебство"</t>
  </si>
  <si>
    <t>0110081110</t>
  </si>
  <si>
    <t>0120081120</t>
  </si>
  <si>
    <t>0120081130</t>
  </si>
  <si>
    <t>0130081140</t>
  </si>
  <si>
    <t>0140081150</t>
  </si>
  <si>
    <t>0140081160</t>
  </si>
  <si>
    <t>0140081170</t>
  </si>
  <si>
    <t>0140081180</t>
  </si>
  <si>
    <t>0140081190</t>
  </si>
  <si>
    <t>0150081200</t>
  </si>
  <si>
    <t>0190082030</t>
  </si>
  <si>
    <t>Бюджет Большеулуйского района</t>
  </si>
  <si>
    <t>Мероприятие 6 Подпрограммы 2</t>
  </si>
  <si>
    <t>Администрация Большеулуйского района</t>
  </si>
  <si>
    <t>отчетный финансовый год</t>
  </si>
  <si>
    <t>Текущий финансовый год</t>
  </si>
  <si>
    <t>бюджет Большеулуйского района</t>
  </si>
  <si>
    <t>Мероприятия, направленные на благоустройство и восстановление мест памяти за счет средств местного бюджета</t>
  </si>
  <si>
    <t>0140081140</t>
  </si>
  <si>
    <t>Организация деятельности по накоплению и транспортированию твердых коммунальных отходов на территории поселения</t>
  </si>
  <si>
    <t>4.3.4.</t>
  </si>
  <si>
    <t>Мероприятия, направленные на содержание автомобильных дорог общего пользования местного значения за счет средств районного бюджета</t>
  </si>
  <si>
    <t>Мероприятие 5 Подпрограммы 4</t>
  </si>
  <si>
    <t>4.5.1.</t>
  </si>
  <si>
    <t>4.5.2.</t>
  </si>
  <si>
    <t>4.5.3.</t>
  </si>
  <si>
    <t>4.5.4.</t>
  </si>
  <si>
    <t>4.5.5.</t>
  </si>
  <si>
    <t>Администрация                    Большеулуйского сельсовета</t>
  </si>
  <si>
    <t>0120088020</t>
  </si>
  <si>
    <t>012R10601</t>
  </si>
  <si>
    <t>Мероприятие 2 Подпрограммы 3</t>
  </si>
  <si>
    <t>Финансовое обеспечение мероприятий, направленных на обустройство и восстановление воинских захоронений</t>
  </si>
  <si>
    <t>01300L2990</t>
  </si>
  <si>
    <t xml:space="preserve"> </t>
  </si>
  <si>
    <t>0120077450</t>
  </si>
  <si>
    <t>Мероприятие 3 Подпрограммы 3</t>
  </si>
  <si>
    <t>0130076660</t>
  </si>
  <si>
    <t>Финансовое обеспечение мероприятий, направленных на благоустройство кладбищ за счет средств краевого бюджета и бюджета Большеулуского сельсовета</t>
  </si>
  <si>
    <t>01300S6660</t>
  </si>
  <si>
    <t>Мероприятие 4 Подпрограммы 3</t>
  </si>
  <si>
    <t>Благоустройство и содержание территории общественных пространств, зон отдыха и ярмарки выходного дня</t>
  </si>
  <si>
    <t>4.5.6.</t>
  </si>
  <si>
    <t>Содержание мест отдыха (вывоз ТКО, уход за зелеными насаждениями)</t>
  </si>
  <si>
    <t>Юридические лица, индивидуальные предпринимателя</t>
  </si>
  <si>
    <t>Физические лица</t>
  </si>
  <si>
    <t>Мероприятия, за счет налогового потенциала, направленные на содержание автомобильных дорог общего пользования местного значения за счет средств дорожного фонда и местного бюджета</t>
  </si>
  <si>
    <t>Обеспечение санитарного благополучия в местах несанкционированных свалок ТКО (вывоз и захоронение ТКО)</t>
  </si>
  <si>
    <t xml:space="preserve">Мероприятия, направленные на ликвидацию несанкционированных свалок </t>
  </si>
  <si>
    <t>0140082010</t>
  </si>
  <si>
    <t>Отдельное мероприятие 2</t>
  </si>
  <si>
    <t>Расходы на реализацию мероприятий по поддержке местных инициатив</t>
  </si>
  <si>
    <t>01900S6410</t>
  </si>
  <si>
    <t>Юридические лица, индивидуальные предприниматели</t>
  </si>
  <si>
    <t>01900S6411</t>
  </si>
  <si>
    <t>01900S6412</t>
  </si>
  <si>
    <t>Бюджет Большеулуйского  сельсовета</t>
  </si>
  <si>
    <t>01900S6413</t>
  </si>
  <si>
    <t>0130084140</t>
  </si>
  <si>
    <t>Администрация Б-Улуйского района</t>
  </si>
  <si>
    <t>юридические лица, индивидуальные предприниматели</t>
  </si>
  <si>
    <t>физические лица</t>
  </si>
  <si>
    <t>юридические лица, ИП</t>
  </si>
  <si>
    <t>Финансирование мероприятий, направленных на выполнение кадастровых работ с целью осуществеления государственного кадастрового учета с  одновременной регистрацией права собственности муниципальньго образования на объекты недвижимости с предоставлением интересов муниципального образования в органе регистрации прав</t>
  </si>
  <si>
    <t>04 12</t>
  </si>
  <si>
    <t>0140076910</t>
  </si>
  <si>
    <t>Мероприятие 7 Подпрограммы 4</t>
  </si>
  <si>
    <t>Мероприятие 8 Подпрограммы 4</t>
  </si>
  <si>
    <t>Организация проведения трудоустройства граждан, направленных органами ГУФСИН</t>
  </si>
  <si>
    <t>Благоустройство "Аллеи Славы" на новом кладбище</t>
  </si>
  <si>
    <t>Мероприятие 7 Подпрограммы 2</t>
  </si>
  <si>
    <t>Финансовое обеспечение мероприятий, направленных на обустройство участков улично-дорожной сети вблизи образовательных организаций для обеспечения безопасности дорожного движения</t>
  </si>
  <si>
    <t>Приложение № 1 к постановлению от 16.06.2025 № 52</t>
  </si>
  <si>
    <t>Приложение № 2 к постановлению от 16.06.2025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</si>
</sst>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0" xfId="0" applyFont="1"/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49" fontId="0" fillId="0" borderId="0" xfId="0" applyNumberFormat="1"/>
    <xf numFmtId="49" fontId="2" fillId="0" borderId="0" xfId="0" applyNumberFormat="1" applyFont="1"/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vertical="top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/>
    </xf>
    <xf numFmtId="49" fontId="2" fillId="0" borderId="13" xfId="0" applyNumberFormat="1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/>
    </xf>
    <xf numFmtId="49" fontId="2" fillId="0" borderId="15" xfId="0" applyNumberFormat="1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/>
    </xf>
    <xf numFmtId="49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/>
    </xf>
    <xf numFmtId="49" fontId="2" fillId="0" borderId="19" xfId="0" applyNumberFormat="1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49" fontId="6" fillId="0" borderId="6" xfId="0" applyNumberFormat="1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/>
    </xf>
    <xf numFmtId="49" fontId="2" fillId="0" borderId="21" xfId="0" applyNumberFormat="1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/>
    </xf>
    <xf numFmtId="49" fontId="2" fillId="0" borderId="23" xfId="0" applyNumberFormat="1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5" fillId="0" borderId="25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0" xfId="0" applyFont="1" applyFill="1" applyAlignment="1">
      <alignment horizontal="right"/>
    </xf>
    <xf numFmtId="0" fontId="0" fillId="3" borderId="0" xfId="0" applyFill="1"/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top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/>
    </xf>
    <xf numFmtId="49" fontId="3" fillId="3" borderId="6" xfId="0" applyNumberFormat="1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49" fontId="6" fillId="3" borderId="6" xfId="0" applyNumberFormat="1" applyFont="1" applyFill="1" applyBorder="1" applyAlignment="1">
      <alignment vertical="top" wrapText="1"/>
    </xf>
    <xf numFmtId="0" fontId="0" fillId="4" borderId="0" xfId="0" applyFill="1"/>
    <xf numFmtId="164" fontId="2" fillId="0" borderId="6" xfId="0" applyNumberFormat="1" applyFont="1" applyBorder="1" applyAlignment="1">
      <alignment horizontal="center" vertical="top"/>
    </xf>
    <xf numFmtId="0" fontId="2" fillId="5" borderId="6" xfId="0" applyFont="1" applyFill="1" applyBorder="1" applyAlignment="1">
      <alignment vertical="top" wrapText="1"/>
    </xf>
    <xf numFmtId="0" fontId="2" fillId="5" borderId="6" xfId="0" applyFont="1" applyFill="1" applyBorder="1" applyAlignment="1">
      <alignment horizontal="center" vertical="top"/>
    </xf>
    <xf numFmtId="49" fontId="2" fillId="5" borderId="6" xfId="0" applyNumberFormat="1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164" fontId="2" fillId="5" borderId="6" xfId="0" applyNumberFormat="1" applyFont="1" applyFill="1" applyBorder="1" applyAlignment="1">
      <alignment horizontal="center" vertical="top"/>
    </xf>
    <xf numFmtId="0" fontId="0" fillId="5" borderId="0" xfId="0" applyFill="1"/>
    <xf numFmtId="0" fontId="5" fillId="5" borderId="6" xfId="0" applyFont="1" applyFill="1" applyBorder="1" applyAlignment="1">
      <alignment vertical="top" wrapText="1"/>
    </xf>
    <xf numFmtId="49" fontId="6" fillId="5" borderId="6" xfId="0" applyNumberFormat="1" applyFont="1" applyFill="1" applyBorder="1" applyAlignment="1">
      <alignment vertical="top" wrapText="1"/>
    </xf>
    <xf numFmtId="164" fontId="2" fillId="0" borderId="19" xfId="0" applyNumberFormat="1" applyFont="1" applyBorder="1" applyAlignment="1">
      <alignment horizontal="center" vertical="top"/>
    </xf>
    <xf numFmtId="164" fontId="2" fillId="2" borderId="19" xfId="0" applyNumberFormat="1" applyFont="1" applyFill="1" applyBorder="1" applyAlignment="1">
      <alignment horizontal="center" vertical="top"/>
    </xf>
    <xf numFmtId="164" fontId="2" fillId="3" borderId="19" xfId="0" applyNumberFormat="1" applyFont="1" applyFill="1" applyBorder="1" applyAlignment="1">
      <alignment horizontal="center" vertical="top"/>
    </xf>
    <xf numFmtId="164" fontId="2" fillId="0" borderId="15" xfId="0" applyNumberFormat="1" applyFont="1" applyBorder="1" applyAlignment="1">
      <alignment horizontal="center" vertical="top"/>
    </xf>
    <xf numFmtId="164" fontId="2" fillId="3" borderId="15" xfId="0" applyNumberFormat="1" applyFont="1" applyFill="1" applyBorder="1" applyAlignment="1">
      <alignment horizontal="center" vertical="top"/>
    </xf>
    <xf numFmtId="164" fontId="2" fillId="0" borderId="17" xfId="0" applyNumberFormat="1" applyFont="1" applyBorder="1" applyAlignment="1">
      <alignment horizontal="center" vertical="top"/>
    </xf>
    <xf numFmtId="164" fontId="2" fillId="2" borderId="17" xfId="0" applyNumberFormat="1" applyFont="1" applyFill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0" fontId="2" fillId="5" borderId="16" xfId="0" applyFont="1" applyFill="1" applyBorder="1" applyAlignment="1">
      <alignment vertical="top" wrapText="1"/>
    </xf>
    <xf numFmtId="0" fontId="2" fillId="5" borderId="17" xfId="0" applyFont="1" applyFill="1" applyBorder="1" applyAlignment="1">
      <alignment horizontal="center" vertical="top"/>
    </xf>
    <xf numFmtId="49" fontId="2" fillId="5" borderId="17" xfId="0" applyNumberFormat="1" applyFont="1" applyFill="1" applyBorder="1" applyAlignment="1">
      <alignment vertical="top"/>
    </xf>
    <xf numFmtId="0" fontId="2" fillId="5" borderId="17" xfId="0" applyFont="1" applyFill="1" applyBorder="1" applyAlignment="1">
      <alignment vertical="top"/>
    </xf>
    <xf numFmtId="164" fontId="2" fillId="5" borderId="17" xfId="0" applyNumberFormat="1" applyFont="1" applyFill="1" applyBorder="1" applyAlignment="1">
      <alignment horizontal="center" vertical="top"/>
    </xf>
    <xf numFmtId="0" fontId="0" fillId="5" borderId="0" xfId="0" applyFont="1" applyFill="1"/>
    <xf numFmtId="0" fontId="2" fillId="5" borderId="18" xfId="0" applyFont="1" applyFill="1" applyBorder="1" applyAlignment="1">
      <alignment vertical="top" wrapText="1"/>
    </xf>
    <xf numFmtId="0" fontId="2" fillId="5" borderId="19" xfId="0" applyFont="1" applyFill="1" applyBorder="1" applyAlignment="1">
      <alignment horizontal="center" vertical="top"/>
    </xf>
    <xf numFmtId="49" fontId="2" fillId="5" borderId="19" xfId="0" applyNumberFormat="1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164" fontId="2" fillId="5" borderId="19" xfId="0" applyNumberFormat="1" applyFont="1" applyFill="1" applyBorder="1" applyAlignment="1">
      <alignment horizontal="center" vertical="top"/>
    </xf>
    <xf numFmtId="0" fontId="5" fillId="5" borderId="18" xfId="0" applyFont="1" applyFill="1" applyBorder="1" applyAlignment="1">
      <alignment vertical="top" wrapText="1"/>
    </xf>
    <xf numFmtId="0" fontId="2" fillId="5" borderId="14" xfId="0" applyFont="1" applyFill="1" applyBorder="1" applyAlignment="1">
      <alignment vertical="top" wrapText="1"/>
    </xf>
    <xf numFmtId="0" fontId="2" fillId="5" borderId="15" xfId="0" applyFont="1" applyFill="1" applyBorder="1" applyAlignment="1">
      <alignment horizontal="center" vertical="top"/>
    </xf>
    <xf numFmtId="49" fontId="2" fillId="5" borderId="15" xfId="0" applyNumberFormat="1" applyFont="1" applyFill="1" applyBorder="1" applyAlignment="1">
      <alignment vertical="top"/>
    </xf>
    <xf numFmtId="0" fontId="2" fillId="5" borderId="15" xfId="0" applyFont="1" applyFill="1" applyBorder="1" applyAlignment="1">
      <alignment vertical="top"/>
    </xf>
    <xf numFmtId="164" fontId="2" fillId="5" borderId="15" xfId="0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top"/>
    </xf>
    <xf numFmtId="164" fontId="2" fillId="0" borderId="26" xfId="0" applyNumberFormat="1" applyFont="1" applyBorder="1" applyAlignment="1">
      <alignment horizontal="center" vertical="top"/>
    </xf>
    <xf numFmtId="164" fontId="2" fillId="0" borderId="28" xfId="0" applyNumberFormat="1" applyFont="1" applyBorder="1" applyAlignment="1">
      <alignment horizontal="center" vertical="top"/>
    </xf>
    <xf numFmtId="0" fontId="2" fillId="6" borderId="19" xfId="0" applyFont="1" applyFill="1" applyBorder="1" applyAlignment="1">
      <alignment vertical="top" wrapText="1"/>
    </xf>
    <xf numFmtId="0" fontId="2" fillId="6" borderId="19" xfId="0" applyFont="1" applyFill="1" applyBorder="1" applyAlignment="1">
      <alignment horizontal="center" vertical="top"/>
    </xf>
    <xf numFmtId="49" fontId="2" fillId="6" borderId="19" xfId="0" applyNumberFormat="1" applyFont="1" applyFill="1" applyBorder="1" applyAlignment="1">
      <alignment vertical="top"/>
    </xf>
    <xf numFmtId="49" fontId="6" fillId="6" borderId="6" xfId="0" applyNumberFormat="1" applyFont="1" applyFill="1" applyBorder="1" applyAlignment="1">
      <alignment vertical="top" wrapText="1"/>
    </xf>
    <xf numFmtId="0" fontId="2" fillId="6" borderId="19" xfId="0" applyFont="1" applyFill="1" applyBorder="1" applyAlignment="1">
      <alignment vertical="top"/>
    </xf>
    <xf numFmtId="164" fontId="2" fillId="6" borderId="19" xfId="0" applyNumberFormat="1" applyFont="1" applyFill="1" applyBorder="1" applyAlignment="1">
      <alignment horizontal="center" vertical="top"/>
    </xf>
    <xf numFmtId="0" fontId="0" fillId="6" borderId="0" xfId="0" applyFill="1"/>
    <xf numFmtId="0" fontId="2" fillId="3" borderId="29" xfId="0" applyFont="1" applyFill="1" applyBorder="1" applyAlignment="1">
      <alignment vertical="top" wrapText="1"/>
    </xf>
    <xf numFmtId="0" fontId="2" fillId="3" borderId="30" xfId="0" applyFont="1" applyFill="1" applyBorder="1" applyAlignment="1">
      <alignment horizontal="center" vertical="top"/>
    </xf>
    <xf numFmtId="49" fontId="2" fillId="3" borderId="30" xfId="0" applyNumberFormat="1" applyFont="1" applyFill="1" applyBorder="1" applyAlignment="1">
      <alignment vertical="top"/>
    </xf>
    <xf numFmtId="0" fontId="2" fillId="3" borderId="30" xfId="0" applyFont="1" applyFill="1" applyBorder="1" applyAlignment="1">
      <alignment vertical="top"/>
    </xf>
    <xf numFmtId="0" fontId="2" fillId="3" borderId="31" xfId="0" applyFont="1" applyFill="1" applyBorder="1" applyAlignment="1">
      <alignment vertical="top"/>
    </xf>
    <xf numFmtId="164" fontId="2" fillId="3" borderId="32" xfId="0" applyNumberFormat="1" applyFont="1" applyFill="1" applyBorder="1" applyAlignment="1">
      <alignment horizontal="center" vertical="top"/>
    </xf>
    <xf numFmtId="0" fontId="0" fillId="3" borderId="0" xfId="0" applyFont="1" applyFill="1"/>
    <xf numFmtId="0" fontId="2" fillId="3" borderId="22" xfId="0" applyFont="1" applyFill="1" applyBorder="1" applyAlignment="1">
      <alignment vertical="top" wrapText="1"/>
    </xf>
    <xf numFmtId="0" fontId="2" fillId="3" borderId="23" xfId="0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0" fontId="2" fillId="3" borderId="33" xfId="0" applyFont="1" applyFill="1" applyBorder="1" applyAlignment="1">
      <alignment vertical="top"/>
    </xf>
    <xf numFmtId="0" fontId="5" fillId="3" borderId="25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/>
    </xf>
    <xf numFmtId="49" fontId="2" fillId="3" borderId="19" xfId="0" applyNumberFormat="1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3" borderId="27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/>
    </xf>
    <xf numFmtId="49" fontId="2" fillId="3" borderId="15" xfId="0" applyNumberFormat="1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0" fontId="2" fillId="3" borderId="35" xfId="0" applyFont="1" applyFill="1" applyBorder="1" applyAlignment="1">
      <alignment vertical="top"/>
    </xf>
    <xf numFmtId="0" fontId="0" fillId="2" borderId="0" xfId="0" applyFont="1" applyFill="1"/>
    <xf numFmtId="49" fontId="2" fillId="2" borderId="19" xfId="0" applyNumberFormat="1" applyFont="1" applyFill="1" applyBorder="1" applyAlignment="1">
      <alignment vertical="top"/>
    </xf>
    <xf numFmtId="164" fontId="3" fillId="0" borderId="6" xfId="0" applyNumberFormat="1" applyFont="1" applyBorder="1" applyAlignment="1">
      <alignment horizontal="center" vertical="top" wrapText="1"/>
    </xf>
    <xf numFmtId="0" fontId="2" fillId="0" borderId="36" xfId="0" applyFont="1" applyBorder="1" applyAlignment="1">
      <alignment vertical="top"/>
    </xf>
    <xf numFmtId="0" fontId="2" fillId="0" borderId="36" xfId="0" applyFont="1" applyBorder="1" applyAlignment="1">
      <alignment horizontal="center" vertical="top"/>
    </xf>
    <xf numFmtId="49" fontId="2" fillId="0" borderId="36" xfId="0" applyNumberFormat="1" applyFont="1" applyBorder="1" applyAlignment="1">
      <alignment vertical="top"/>
    </xf>
    <xf numFmtId="0" fontId="2" fillId="0" borderId="3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/>
    </xf>
    <xf numFmtId="0" fontId="2" fillId="0" borderId="15" xfId="0" applyFont="1" applyBorder="1" applyAlignment="1">
      <alignment vertical="top" wrapText="1"/>
    </xf>
    <xf numFmtId="0" fontId="2" fillId="2" borderId="40" xfId="0" applyFont="1" applyFill="1" applyBorder="1" applyAlignment="1">
      <alignment vertical="top" wrapText="1"/>
    </xf>
    <xf numFmtId="0" fontId="2" fillId="2" borderId="41" xfId="0" applyFont="1" applyFill="1" applyBorder="1" applyAlignment="1">
      <alignment vertical="top" wrapText="1"/>
    </xf>
    <xf numFmtId="0" fontId="5" fillId="2" borderId="42" xfId="0" applyFont="1" applyFill="1" applyBorder="1" applyAlignment="1">
      <alignment vertical="top" wrapText="1"/>
    </xf>
    <xf numFmtId="49" fontId="2" fillId="2" borderId="30" xfId="0" applyNumberFormat="1" applyFont="1" applyFill="1" applyBorder="1" applyAlignment="1">
      <alignment vertical="top"/>
    </xf>
    <xf numFmtId="0" fontId="2" fillId="2" borderId="30" xfId="0" applyFont="1" applyFill="1" applyBorder="1" applyAlignment="1">
      <alignment vertical="top"/>
    </xf>
    <xf numFmtId="0" fontId="2" fillId="2" borderId="31" xfId="0" applyFont="1" applyFill="1" applyBorder="1" applyAlignment="1">
      <alignment vertical="top"/>
    </xf>
    <xf numFmtId="164" fontId="2" fillId="2" borderId="30" xfId="0" applyNumberFormat="1" applyFont="1" applyFill="1" applyBorder="1" applyAlignment="1">
      <alignment horizontal="center" vertical="top"/>
    </xf>
    <xf numFmtId="0" fontId="2" fillId="2" borderId="19" xfId="0" applyFont="1" applyFill="1" applyBorder="1" applyAlignment="1">
      <alignment vertical="top"/>
    </xf>
    <xf numFmtId="0" fontId="2" fillId="2" borderId="43" xfId="0" applyFont="1" applyFill="1" applyBorder="1" applyAlignment="1">
      <alignment vertical="top" wrapText="1"/>
    </xf>
    <xf numFmtId="0" fontId="2" fillId="2" borderId="39" xfId="0" applyFont="1" applyFill="1" applyBorder="1" applyAlignment="1">
      <alignment horizontal="center" vertical="top"/>
    </xf>
    <xf numFmtId="49" fontId="2" fillId="2" borderId="17" xfId="0" applyNumberFormat="1" applyFont="1" applyFill="1" applyBorder="1" applyAlignment="1">
      <alignment vertical="top"/>
    </xf>
    <xf numFmtId="0" fontId="2" fillId="2" borderId="17" xfId="0" applyFont="1" applyFill="1" applyBorder="1" applyAlignment="1">
      <alignment vertical="top"/>
    </xf>
    <xf numFmtId="0" fontId="2" fillId="2" borderId="25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0" borderId="0" xfId="0" applyFont="1" applyAlignment="1">
      <alignment horizontal="right"/>
    </xf>
    <xf numFmtId="164" fontId="2" fillId="0" borderId="9" xfId="0" applyNumberFormat="1" applyFont="1" applyBorder="1" applyAlignment="1">
      <alignment horizontal="center" vertical="top"/>
    </xf>
    <xf numFmtId="0" fontId="2" fillId="2" borderId="0" xfId="0" applyFont="1" applyFill="1" applyAlignment="1">
      <alignment horizontal="right"/>
    </xf>
    <xf numFmtId="0" fontId="0" fillId="2" borderId="0" xfId="0" applyFill="1"/>
    <xf numFmtId="0" fontId="2" fillId="2" borderId="6" xfId="0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>
      <alignment horizontal="center" vertical="top"/>
    </xf>
    <xf numFmtId="164" fontId="2" fillId="2" borderId="5" xfId="0" applyNumberFormat="1" applyFont="1" applyFill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center" vertical="top"/>
    </xf>
    <xf numFmtId="164" fontId="3" fillId="3" borderId="19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164" fontId="3" fillId="6" borderId="6" xfId="0" applyNumberFormat="1" applyFont="1" applyFill="1" applyBorder="1" applyAlignment="1">
      <alignment horizontal="center" vertical="top"/>
    </xf>
    <xf numFmtId="164" fontId="2" fillId="6" borderId="6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164" fontId="2" fillId="6" borderId="15" xfId="0" applyNumberFormat="1" applyFont="1" applyFill="1" applyBorder="1" applyAlignment="1">
      <alignment horizontal="center" vertical="top"/>
    </xf>
    <xf numFmtId="164" fontId="2" fillId="6" borderId="17" xfId="0" applyNumberFormat="1" applyFont="1" applyFill="1" applyBorder="1" applyAlignment="1">
      <alignment horizontal="center" vertical="top"/>
    </xf>
    <xf numFmtId="164" fontId="2" fillId="6" borderId="5" xfId="0" applyNumberFormat="1" applyFont="1" applyFill="1" applyBorder="1" applyAlignment="1">
      <alignment horizontal="center" vertical="top"/>
    </xf>
    <xf numFmtId="164" fontId="2" fillId="2" borderId="24" xfId="0" applyNumberFormat="1" applyFont="1" applyFill="1" applyBorder="1" applyAlignment="1">
      <alignment horizontal="center" vertical="top"/>
    </xf>
    <xf numFmtId="164" fontId="2" fillId="6" borderId="24" xfId="0" applyNumberFormat="1" applyFont="1" applyFill="1" applyBorder="1" applyAlignment="1">
      <alignment horizontal="center" vertical="top"/>
    </xf>
    <xf numFmtId="164" fontId="2" fillId="2" borderId="26" xfId="0" applyNumberFormat="1" applyFont="1" applyFill="1" applyBorder="1" applyAlignment="1">
      <alignment horizontal="center" vertical="top"/>
    </xf>
    <xf numFmtId="164" fontId="2" fillId="6" borderId="26" xfId="0" applyNumberFormat="1" applyFont="1" applyFill="1" applyBorder="1" applyAlignment="1">
      <alignment horizontal="center" vertical="top"/>
    </xf>
    <xf numFmtId="164" fontId="2" fillId="2" borderId="28" xfId="0" applyNumberFormat="1" applyFont="1" applyFill="1" applyBorder="1" applyAlignment="1">
      <alignment horizontal="center" vertical="top"/>
    </xf>
    <xf numFmtId="164" fontId="2" fillId="6" borderId="28" xfId="0" applyNumberFormat="1" applyFont="1" applyFill="1" applyBorder="1" applyAlignment="1">
      <alignment horizontal="center" vertical="top"/>
    </xf>
    <xf numFmtId="164" fontId="2" fillId="6" borderId="4" xfId="0" applyNumberFormat="1" applyFont="1" applyFill="1" applyBorder="1" applyAlignment="1">
      <alignment horizontal="center" vertical="top"/>
    </xf>
    <xf numFmtId="164" fontId="2" fillId="6" borderId="30" xfId="0" applyNumberFormat="1" applyFont="1" applyFill="1" applyBorder="1" applyAlignment="1">
      <alignment horizontal="center" vertical="top"/>
    </xf>
    <xf numFmtId="164" fontId="2" fillId="6" borderId="32" xfId="0" applyNumberFormat="1" applyFont="1" applyFill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vertical="top"/>
    </xf>
    <xf numFmtId="164" fontId="3" fillId="2" borderId="5" xfId="0" applyNumberFormat="1" applyFont="1" applyFill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164" fontId="3" fillId="2" borderId="21" xfId="0" applyNumberFormat="1" applyFont="1" applyFill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164" fontId="3" fillId="2" borderId="30" xfId="0" applyNumberFormat="1" applyFont="1" applyFill="1" applyBorder="1" applyAlignment="1">
      <alignment horizontal="center" vertical="top"/>
    </xf>
    <xf numFmtId="0" fontId="5" fillId="3" borderId="45" xfId="0" applyFont="1" applyFill="1" applyBorder="1" applyAlignment="1">
      <alignment vertical="top" wrapText="1"/>
    </xf>
    <xf numFmtId="0" fontId="2" fillId="3" borderId="46" xfId="0" applyFont="1" applyFill="1" applyBorder="1" applyAlignment="1">
      <alignment horizontal="center" vertical="top"/>
    </xf>
    <xf numFmtId="49" fontId="2" fillId="3" borderId="46" xfId="0" applyNumberFormat="1" applyFont="1" applyFill="1" applyBorder="1" applyAlignment="1">
      <alignment vertical="top"/>
    </xf>
    <xf numFmtId="49" fontId="6" fillId="3" borderId="9" xfId="0" applyNumberFormat="1" applyFont="1" applyFill="1" applyBorder="1" applyAlignment="1">
      <alignment vertical="top" wrapText="1"/>
    </xf>
    <xf numFmtId="0" fontId="2" fillId="3" borderId="47" xfId="0" applyFont="1" applyFill="1" applyBorder="1" applyAlignment="1">
      <alignment vertical="top"/>
    </xf>
    <xf numFmtId="164" fontId="2" fillId="3" borderId="46" xfId="0" applyNumberFormat="1" applyFont="1" applyFill="1" applyBorder="1" applyAlignment="1">
      <alignment horizontal="center" vertical="top"/>
    </xf>
    <xf numFmtId="164" fontId="2" fillId="6" borderId="46" xfId="0" applyNumberFormat="1" applyFont="1" applyFill="1" applyBorder="1" applyAlignment="1">
      <alignment horizontal="center" vertical="top"/>
    </xf>
    <xf numFmtId="0" fontId="5" fillId="3" borderId="27" xfId="0" applyFont="1" applyFill="1" applyBorder="1" applyAlignment="1">
      <alignment vertical="top" wrapText="1"/>
    </xf>
    <xf numFmtId="164" fontId="2" fillId="0" borderId="13" xfId="0" applyNumberFormat="1" applyFont="1" applyBorder="1" applyAlignment="1">
      <alignment horizontal="center" vertical="top"/>
    </xf>
    <xf numFmtId="0" fontId="2" fillId="0" borderId="49" xfId="0" applyFont="1" applyBorder="1" applyAlignment="1">
      <alignment vertical="top" wrapText="1"/>
    </xf>
    <xf numFmtId="164" fontId="2" fillId="0" borderId="49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5" borderId="3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%20&#1076;&#1077;&#1081;&#1089;&#1090;&#1074;&#1091;&#1102;&#1097;&#1080;&#1077;/&#1055;&#1056;&#1054;&#1043;&#1056;&#1040;&#1052;&#1052;&#1067;%202024/&#1055;&#1088;&#1086;&#1077;&#1082;&#1090;%20%20&#1052;&#1055;%20&#1085;&#1072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гоустройство"/>
      <sheetName val="ЖКХ"/>
      <sheetName val="ЧС и ПБ"/>
    </sheetNames>
    <sheetDataSet>
      <sheetData sheetId="0">
        <row r="272">
          <cell r="H272">
            <v>470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9"/>
  <sheetViews>
    <sheetView tabSelected="1" workbookViewId="0">
      <pane xSplit="2" ySplit="9" topLeftCell="C254" activePane="bottomRight" state="frozen"/>
      <selection pane="topRight" activeCell="C1" sqref="C1"/>
      <selection pane="bottomLeft" activeCell="A10" sqref="A10"/>
      <selection pane="bottomRight" activeCell="R8" sqref="R8"/>
    </sheetView>
  </sheetViews>
  <sheetFormatPr defaultRowHeight="15" x14ac:dyDescent="0.25"/>
  <cols>
    <col min="1" max="1" width="18.85546875" customWidth="1"/>
    <col min="2" max="2" width="36.85546875" customWidth="1"/>
    <col min="3" max="3" width="32.7109375" customWidth="1"/>
    <col min="4" max="4" width="8" customWidth="1"/>
    <col min="5" max="5" width="7" style="13" customWidth="1"/>
    <col min="6" max="6" width="10.7109375" customWidth="1"/>
    <col min="7" max="7" width="7.28515625" customWidth="1"/>
    <col min="8" max="8" width="12.28515625" style="160" customWidth="1"/>
    <col min="9" max="9" width="11.5703125" style="54" customWidth="1"/>
    <col min="10" max="12" width="10.85546875" customWidth="1"/>
    <col min="13" max="13" width="12.5703125" customWidth="1"/>
  </cols>
  <sheetData>
    <row r="1" spans="1:13" x14ac:dyDescent="0.25">
      <c r="F1" t="s">
        <v>221</v>
      </c>
    </row>
    <row r="2" spans="1:13" x14ac:dyDescent="0.25">
      <c r="H2" s="239" t="s">
        <v>111</v>
      </c>
      <c r="I2" s="239"/>
      <c r="J2" s="239"/>
      <c r="K2" s="239"/>
      <c r="L2" s="239"/>
      <c r="M2" s="240"/>
    </row>
    <row r="3" spans="1:13" x14ac:dyDescent="0.25">
      <c r="B3" s="1"/>
      <c r="C3" s="1"/>
      <c r="D3" s="1"/>
      <c r="E3" s="14"/>
      <c r="F3" s="241" t="s">
        <v>112</v>
      </c>
      <c r="G3" s="241"/>
      <c r="H3" s="241"/>
      <c r="I3" s="241"/>
      <c r="J3" s="241"/>
      <c r="K3" s="241"/>
      <c r="L3" s="241"/>
      <c r="M3" s="241"/>
    </row>
    <row r="4" spans="1:13" ht="43.5" customHeight="1" x14ac:dyDescent="0.25">
      <c r="B4" s="242" t="s">
        <v>16</v>
      </c>
      <c r="C4" s="242"/>
      <c r="D4" s="242"/>
      <c r="E4" s="242"/>
      <c r="F4" s="242"/>
      <c r="G4" s="242"/>
      <c r="H4" s="159"/>
      <c r="I4" s="53"/>
      <c r="J4" s="189"/>
      <c r="K4" s="189"/>
      <c r="L4" s="189"/>
      <c r="M4" s="189"/>
    </row>
    <row r="5" spans="1:13" ht="15.75" thickBot="1" x14ac:dyDescent="0.3"/>
    <row r="6" spans="1:13" ht="24" customHeight="1" x14ac:dyDescent="0.25">
      <c r="A6" s="234" t="s">
        <v>15</v>
      </c>
      <c r="B6" s="234" t="s">
        <v>0</v>
      </c>
      <c r="C6" s="234" t="s">
        <v>1</v>
      </c>
      <c r="D6" s="244" t="s">
        <v>2</v>
      </c>
      <c r="E6" s="245"/>
      <c r="F6" s="245"/>
      <c r="G6" s="246"/>
      <c r="H6" s="245" t="s">
        <v>114</v>
      </c>
      <c r="I6" s="245"/>
      <c r="J6" s="245"/>
      <c r="K6" s="245"/>
      <c r="L6" s="245"/>
      <c r="M6" s="250"/>
    </row>
    <row r="7" spans="1:13" ht="15.75" thickBot="1" x14ac:dyDescent="0.3">
      <c r="A7" s="243"/>
      <c r="B7" s="243"/>
      <c r="C7" s="243"/>
      <c r="D7" s="247"/>
      <c r="E7" s="248"/>
      <c r="F7" s="248"/>
      <c r="G7" s="249"/>
      <c r="H7" s="248" t="s">
        <v>115</v>
      </c>
      <c r="I7" s="248"/>
      <c r="J7" s="248"/>
      <c r="K7" s="248"/>
      <c r="L7" s="248"/>
      <c r="M7" s="251"/>
    </row>
    <row r="8" spans="1:13" ht="60.75" thickBot="1" x14ac:dyDescent="0.3">
      <c r="A8" s="243"/>
      <c r="B8" s="243"/>
      <c r="C8" s="243"/>
      <c r="D8" s="234" t="s">
        <v>3</v>
      </c>
      <c r="E8" s="15" t="s">
        <v>4</v>
      </c>
      <c r="F8" s="234" t="s">
        <v>6</v>
      </c>
      <c r="G8" s="234" t="s">
        <v>7</v>
      </c>
      <c r="H8" s="51" t="s">
        <v>126</v>
      </c>
      <c r="I8" s="55" t="s">
        <v>107</v>
      </c>
      <c r="J8" s="51" t="s">
        <v>35</v>
      </c>
      <c r="K8" s="51" t="s">
        <v>36</v>
      </c>
      <c r="L8" s="190" t="s">
        <v>110</v>
      </c>
      <c r="M8" s="234" t="s">
        <v>8</v>
      </c>
    </row>
    <row r="9" spans="1:13" ht="15.75" thickBot="1" x14ac:dyDescent="0.3">
      <c r="A9" s="235"/>
      <c r="B9" s="235"/>
      <c r="C9" s="235"/>
      <c r="D9" s="235"/>
      <c r="E9" s="16" t="s">
        <v>5</v>
      </c>
      <c r="F9" s="235"/>
      <c r="G9" s="235"/>
      <c r="H9" s="161">
        <v>2024</v>
      </c>
      <c r="I9" s="56">
        <v>2025</v>
      </c>
      <c r="J9" s="2">
        <v>2026</v>
      </c>
      <c r="K9" s="2">
        <v>2027</v>
      </c>
      <c r="L9" s="2">
        <v>2028</v>
      </c>
      <c r="M9" s="235"/>
    </row>
    <row r="10" spans="1:13" ht="34.5" customHeight="1" thickBot="1" x14ac:dyDescent="0.3">
      <c r="A10" s="236" t="s">
        <v>9</v>
      </c>
      <c r="B10" s="236" t="s">
        <v>54</v>
      </c>
      <c r="C10" s="6" t="s">
        <v>10</v>
      </c>
      <c r="D10" s="8"/>
      <c r="E10" s="11"/>
      <c r="F10" s="40"/>
      <c r="G10" s="8"/>
      <c r="H10" s="162">
        <f>H12+H14+H13+H15+H16</f>
        <v>20235.8</v>
      </c>
      <c r="I10" s="170">
        <f>I12+I14+I13+I15+I16</f>
        <v>30414.100000000002</v>
      </c>
      <c r="J10" s="162">
        <f>J12+J14+J13+J15+J16</f>
        <v>20981.999999999996</v>
      </c>
      <c r="K10" s="162">
        <f t="shared" ref="K10:L10" si="0">K12+K14+K13+K15+K16</f>
        <v>25033.100000000002</v>
      </c>
      <c r="L10" s="162">
        <f t="shared" si="0"/>
        <v>27581.200000000001</v>
      </c>
      <c r="M10" s="57">
        <f>H10+I10+L10+J10+K10</f>
        <v>124246.20000000001</v>
      </c>
    </row>
    <row r="11" spans="1:13" ht="17.25" customHeight="1" thickBot="1" x14ac:dyDescent="0.3">
      <c r="A11" s="237"/>
      <c r="B11" s="237"/>
      <c r="C11" s="6" t="s">
        <v>12</v>
      </c>
      <c r="D11" s="8"/>
      <c r="E11" s="11"/>
      <c r="F11" s="8"/>
      <c r="G11" s="8"/>
      <c r="H11" s="162"/>
      <c r="I11" s="170"/>
      <c r="J11" s="57"/>
      <c r="K11" s="57"/>
      <c r="L11" s="57"/>
      <c r="M11" s="57"/>
    </row>
    <row r="12" spans="1:13" ht="24.75" thickBot="1" x14ac:dyDescent="0.3">
      <c r="A12" s="237"/>
      <c r="B12" s="237"/>
      <c r="C12" s="10" t="s">
        <v>47</v>
      </c>
      <c r="D12" s="7">
        <v>807</v>
      </c>
      <c r="E12" s="11" t="s">
        <v>11</v>
      </c>
      <c r="F12" s="40" t="s">
        <v>68</v>
      </c>
      <c r="G12" s="8" t="s">
        <v>11</v>
      </c>
      <c r="H12" s="162">
        <f>H19+H35+H108+H128+H221+H269</f>
        <v>15508.6</v>
      </c>
      <c r="I12" s="170">
        <f>I19+I35+I108+I128+I221+I269</f>
        <v>20658.599999999999</v>
      </c>
      <c r="J12" s="162">
        <f>J19+J35+J108+J128+J221+J269</f>
        <v>19615.699999999997</v>
      </c>
      <c r="K12" s="162">
        <f>K19+K35+K108+K128+K221+K269</f>
        <v>23666.800000000003</v>
      </c>
      <c r="L12" s="162">
        <f>L19+L35+L108+L128+L221+L269</f>
        <v>26214.9</v>
      </c>
      <c r="M12" s="57">
        <f t="shared" ref="M12:M62" si="1">H12+I12+L12+J12+K12</f>
        <v>105664.59999999999</v>
      </c>
    </row>
    <row r="13" spans="1:13" ht="15.75" thickBot="1" x14ac:dyDescent="0.3">
      <c r="A13" s="237"/>
      <c r="B13" s="237"/>
      <c r="C13" s="10" t="s">
        <v>160</v>
      </c>
      <c r="D13" s="7">
        <v>807</v>
      </c>
      <c r="E13" s="11" t="s">
        <v>11</v>
      </c>
      <c r="F13" s="40" t="s">
        <v>68</v>
      </c>
      <c r="G13" s="8" t="s">
        <v>11</v>
      </c>
      <c r="H13" s="162">
        <f>H36+H262+H129</f>
        <v>1382.5</v>
      </c>
      <c r="I13" s="170">
        <f>I36+I262+I129</f>
        <v>1366.3</v>
      </c>
      <c r="J13" s="162">
        <f>J36+J262+J129</f>
        <v>1366.3</v>
      </c>
      <c r="K13" s="162">
        <f>K36+K262+K129</f>
        <v>1366.3</v>
      </c>
      <c r="L13" s="162">
        <f>L36+L262+L129</f>
        <v>1366.3</v>
      </c>
      <c r="M13" s="57">
        <f t="shared" si="1"/>
        <v>6847.7000000000007</v>
      </c>
    </row>
    <row r="14" spans="1:13" ht="15.75" thickBot="1" x14ac:dyDescent="0.3">
      <c r="A14" s="237"/>
      <c r="B14" s="237"/>
      <c r="C14" s="10" t="s">
        <v>59</v>
      </c>
      <c r="D14" s="191">
        <v>807</v>
      </c>
      <c r="E14" s="192" t="s">
        <v>11</v>
      </c>
      <c r="F14" s="40" t="s">
        <v>68</v>
      </c>
      <c r="G14" s="8" t="s">
        <v>11</v>
      </c>
      <c r="H14" s="193">
        <f>H20+H37+H130+H222+H263+H109+H266</f>
        <v>3344.7</v>
      </c>
      <c r="I14" s="170">
        <f>I20+I37+I130+I222+I263+I109+I266</f>
        <v>8198.4</v>
      </c>
      <c r="J14" s="193">
        <f>J20+J37+J130+J222+J263+J109+J266</f>
        <v>0</v>
      </c>
      <c r="K14" s="193">
        <f>K20+K37+K130+K222+K263+K109+K266</f>
        <v>0</v>
      </c>
      <c r="L14" s="193">
        <f>L20+L37+L130+L222+L263+L109+L266</f>
        <v>0</v>
      </c>
      <c r="M14" s="186">
        <f t="shared" si="1"/>
        <v>11543.099999999999</v>
      </c>
    </row>
    <row r="15" spans="1:13" ht="24.75" thickBot="1" x14ac:dyDescent="0.3">
      <c r="A15" s="237"/>
      <c r="B15" s="237"/>
      <c r="C15" s="10" t="s">
        <v>193</v>
      </c>
      <c r="D15" s="194">
        <v>807</v>
      </c>
      <c r="E15" s="192" t="s">
        <v>11</v>
      </c>
      <c r="F15" s="40" t="s">
        <v>68</v>
      </c>
      <c r="G15" s="8" t="s">
        <v>11</v>
      </c>
      <c r="H15" s="195">
        <f>H267</f>
        <v>0</v>
      </c>
      <c r="I15" s="170">
        <f t="shared" ref="I15:L16" si="2">I267</f>
        <v>95.4</v>
      </c>
      <c r="J15" s="195">
        <f t="shared" si="2"/>
        <v>0</v>
      </c>
      <c r="K15" s="195">
        <f t="shared" si="2"/>
        <v>0</v>
      </c>
      <c r="L15" s="195">
        <f t="shared" si="2"/>
        <v>0</v>
      </c>
      <c r="M15" s="186">
        <f t="shared" si="1"/>
        <v>95.4</v>
      </c>
    </row>
    <row r="16" spans="1:13" ht="15.75" thickBot="1" x14ac:dyDescent="0.3">
      <c r="A16" s="238"/>
      <c r="B16" s="238"/>
      <c r="C16" s="10" t="s">
        <v>194</v>
      </c>
      <c r="D16" s="196">
        <v>807</v>
      </c>
      <c r="E16" s="192" t="s">
        <v>11</v>
      </c>
      <c r="F16" s="40" t="s">
        <v>68</v>
      </c>
      <c r="G16" s="8" t="s">
        <v>11</v>
      </c>
      <c r="H16" s="197">
        <f>H268</f>
        <v>0</v>
      </c>
      <c r="I16" s="170">
        <f t="shared" si="2"/>
        <v>95.4</v>
      </c>
      <c r="J16" s="197">
        <f t="shared" si="2"/>
        <v>0</v>
      </c>
      <c r="K16" s="197">
        <f t="shared" si="2"/>
        <v>0</v>
      </c>
      <c r="L16" s="197">
        <f t="shared" si="2"/>
        <v>0</v>
      </c>
      <c r="M16" s="186">
        <f t="shared" si="1"/>
        <v>95.4</v>
      </c>
    </row>
    <row r="17" spans="1:13" s="54" customFormat="1" ht="30" customHeight="1" thickBot="1" x14ac:dyDescent="0.3">
      <c r="A17" s="213" t="s">
        <v>13</v>
      </c>
      <c r="B17" s="213" t="s">
        <v>55</v>
      </c>
      <c r="C17" s="59" t="s">
        <v>14</v>
      </c>
      <c r="D17" s="60"/>
      <c r="E17" s="61"/>
      <c r="F17" s="62"/>
      <c r="G17" s="62"/>
      <c r="H17" s="58">
        <f>H19+H20</f>
        <v>2570</v>
      </c>
      <c r="I17" s="170">
        <f>I19+I20</f>
        <v>2770</v>
      </c>
      <c r="J17" s="58">
        <f>J19+J20</f>
        <v>3300</v>
      </c>
      <c r="K17" s="58">
        <f>K19+K20</f>
        <v>3700</v>
      </c>
      <c r="L17" s="58">
        <f>L19+L20</f>
        <v>4100</v>
      </c>
      <c r="M17" s="58">
        <f t="shared" si="1"/>
        <v>16440</v>
      </c>
    </row>
    <row r="18" spans="1:13" s="54" customFormat="1" ht="19.5" customHeight="1" thickBot="1" x14ac:dyDescent="0.3">
      <c r="A18" s="213"/>
      <c r="B18" s="213"/>
      <c r="C18" s="59" t="s">
        <v>12</v>
      </c>
      <c r="D18" s="60"/>
      <c r="E18" s="61"/>
      <c r="F18" s="62"/>
      <c r="G18" s="62"/>
      <c r="H18" s="58"/>
      <c r="I18" s="170"/>
      <c r="J18" s="58"/>
      <c r="K18" s="58"/>
      <c r="L18" s="58"/>
      <c r="M18" s="58"/>
    </row>
    <row r="19" spans="1:13" s="54" customFormat="1" ht="27" customHeight="1" thickBot="1" x14ac:dyDescent="0.3">
      <c r="A19" s="213"/>
      <c r="B19" s="213"/>
      <c r="C19" s="63" t="s">
        <v>47</v>
      </c>
      <c r="D19" s="60">
        <v>807</v>
      </c>
      <c r="E19" s="61" t="s">
        <v>11</v>
      </c>
      <c r="F19" s="64" t="s">
        <v>69</v>
      </c>
      <c r="G19" s="62" t="s">
        <v>11</v>
      </c>
      <c r="H19" s="58">
        <f>H23</f>
        <v>2570</v>
      </c>
      <c r="I19" s="170">
        <f>I23</f>
        <v>2770</v>
      </c>
      <c r="J19" s="58">
        <f>J23</f>
        <v>3300</v>
      </c>
      <c r="K19" s="58">
        <f>K23</f>
        <v>3700</v>
      </c>
      <c r="L19" s="58">
        <f>L23</f>
        <v>4100</v>
      </c>
      <c r="M19" s="58">
        <f t="shared" si="1"/>
        <v>16440</v>
      </c>
    </row>
    <row r="20" spans="1:13" s="54" customFormat="1" ht="15.75" thickBot="1" x14ac:dyDescent="0.3">
      <c r="A20" s="214"/>
      <c r="B20" s="214"/>
      <c r="C20" s="59" t="s">
        <v>59</v>
      </c>
      <c r="D20" s="60"/>
      <c r="E20" s="61" t="s">
        <v>11</v>
      </c>
      <c r="F20" s="62" t="s">
        <v>11</v>
      </c>
      <c r="G20" s="62" t="s">
        <v>11</v>
      </c>
      <c r="H20" s="58"/>
      <c r="I20" s="170"/>
      <c r="J20" s="58"/>
      <c r="K20" s="58"/>
      <c r="L20" s="58"/>
      <c r="M20" s="58"/>
    </row>
    <row r="21" spans="1:13" s="65" customFormat="1" ht="19.5" customHeight="1" thickBot="1" x14ac:dyDescent="0.3">
      <c r="A21" s="217" t="s">
        <v>17</v>
      </c>
      <c r="B21" s="217" t="s">
        <v>70</v>
      </c>
      <c r="C21" s="67" t="s">
        <v>18</v>
      </c>
      <c r="D21" s="68"/>
      <c r="E21" s="69"/>
      <c r="F21" s="70"/>
      <c r="G21" s="70"/>
      <c r="H21" s="71">
        <f>H23+H24</f>
        <v>2570</v>
      </c>
      <c r="I21" s="171">
        <f>I23+I24</f>
        <v>2770</v>
      </c>
      <c r="J21" s="71">
        <f>J23+J24</f>
        <v>3300</v>
      </c>
      <c r="K21" s="71">
        <f>K23+K24</f>
        <v>3700</v>
      </c>
      <c r="L21" s="71">
        <f>L23+L24</f>
        <v>4100</v>
      </c>
      <c r="M21" s="71">
        <f t="shared" si="1"/>
        <v>16440</v>
      </c>
    </row>
    <row r="22" spans="1:13" s="65" customFormat="1" ht="23.25" customHeight="1" thickBot="1" x14ac:dyDescent="0.3">
      <c r="A22" s="218"/>
      <c r="B22" s="218"/>
      <c r="C22" s="67" t="s">
        <v>12</v>
      </c>
      <c r="D22" s="68"/>
      <c r="E22" s="69"/>
      <c r="F22" s="70"/>
      <c r="G22" s="70"/>
      <c r="H22" s="71"/>
      <c r="I22" s="171"/>
      <c r="J22" s="71"/>
      <c r="K22" s="71"/>
      <c r="L22" s="71"/>
      <c r="M22" s="71"/>
    </row>
    <row r="23" spans="1:13" s="65" customFormat="1" ht="24.75" thickBot="1" x14ac:dyDescent="0.3">
      <c r="A23" s="218"/>
      <c r="B23" s="218"/>
      <c r="C23" s="73" t="s">
        <v>47</v>
      </c>
      <c r="D23" s="68">
        <v>807</v>
      </c>
      <c r="E23" s="69" t="s">
        <v>48</v>
      </c>
      <c r="F23" s="74" t="s">
        <v>149</v>
      </c>
      <c r="G23" s="70">
        <v>240</v>
      </c>
      <c r="H23" s="71">
        <f>H27+H31</f>
        <v>2570</v>
      </c>
      <c r="I23" s="171">
        <f>I27+I31</f>
        <v>2770</v>
      </c>
      <c r="J23" s="71">
        <f t="shared" ref="J23:L23" si="3">J27+J31</f>
        <v>3300</v>
      </c>
      <c r="K23" s="71">
        <f t="shared" si="3"/>
        <v>3700</v>
      </c>
      <c r="L23" s="71">
        <f t="shared" si="3"/>
        <v>4100</v>
      </c>
      <c r="M23" s="71">
        <f t="shared" si="1"/>
        <v>16440</v>
      </c>
    </row>
    <row r="24" spans="1:13" s="65" customFormat="1" ht="15.75" thickBot="1" x14ac:dyDescent="0.3">
      <c r="A24" s="219"/>
      <c r="B24" s="219"/>
      <c r="C24" s="67" t="s">
        <v>59</v>
      </c>
      <c r="D24" s="68"/>
      <c r="E24" s="69" t="s">
        <v>11</v>
      </c>
      <c r="F24" s="70" t="s">
        <v>11</v>
      </c>
      <c r="G24" s="70" t="s">
        <v>11</v>
      </c>
      <c r="H24" s="71"/>
      <c r="I24" s="171"/>
      <c r="J24" s="71"/>
      <c r="K24" s="71"/>
      <c r="L24" s="71"/>
      <c r="M24" s="71"/>
    </row>
    <row r="25" spans="1:13" ht="18" customHeight="1" thickBot="1" x14ac:dyDescent="0.3">
      <c r="A25" s="209" t="s">
        <v>71</v>
      </c>
      <c r="B25" s="209" t="s">
        <v>21</v>
      </c>
      <c r="C25" s="3" t="s">
        <v>18</v>
      </c>
      <c r="D25" s="2"/>
      <c r="E25" s="17"/>
      <c r="F25" s="4"/>
      <c r="G25" s="4"/>
      <c r="H25" s="163">
        <f>H27+H28</f>
        <v>1370</v>
      </c>
      <c r="I25" s="171">
        <f>I27+I28</f>
        <v>1570</v>
      </c>
      <c r="J25" s="66">
        <f>J27+J28</f>
        <v>1800</v>
      </c>
      <c r="K25" s="66">
        <f>K27+K28</f>
        <v>2000</v>
      </c>
      <c r="L25" s="66">
        <f>L27+L28</f>
        <v>2200</v>
      </c>
      <c r="M25" s="57">
        <f t="shared" si="1"/>
        <v>8940</v>
      </c>
    </row>
    <row r="26" spans="1:13" ht="23.25" customHeight="1" thickBot="1" x14ac:dyDescent="0.3">
      <c r="A26" s="210"/>
      <c r="B26" s="210"/>
      <c r="C26" s="3" t="s">
        <v>12</v>
      </c>
      <c r="D26" s="2"/>
      <c r="E26" s="17"/>
      <c r="F26" s="4"/>
      <c r="G26" s="4"/>
      <c r="H26" s="163"/>
      <c r="I26" s="171"/>
      <c r="J26" s="66"/>
      <c r="K26" s="66"/>
      <c r="L26" s="66"/>
      <c r="M26" s="57"/>
    </row>
    <row r="27" spans="1:13" ht="24.75" thickBot="1" x14ac:dyDescent="0.3">
      <c r="A27" s="210"/>
      <c r="B27" s="210"/>
      <c r="C27" s="12" t="s">
        <v>47</v>
      </c>
      <c r="D27" s="2">
        <v>807</v>
      </c>
      <c r="E27" s="17" t="s">
        <v>48</v>
      </c>
      <c r="F27" s="168" t="s">
        <v>149</v>
      </c>
      <c r="G27" s="4">
        <v>247</v>
      </c>
      <c r="H27" s="163">
        <v>1370</v>
      </c>
      <c r="I27" s="171">
        <v>1570</v>
      </c>
      <c r="J27" s="163">
        <v>1800</v>
      </c>
      <c r="K27" s="163">
        <v>2000</v>
      </c>
      <c r="L27" s="163">
        <v>2200</v>
      </c>
      <c r="M27" s="57">
        <f t="shared" si="1"/>
        <v>8940</v>
      </c>
    </row>
    <row r="28" spans="1:13" ht="15.75" thickBot="1" x14ac:dyDescent="0.3">
      <c r="A28" s="211"/>
      <c r="B28" s="211"/>
      <c r="C28" s="3" t="s">
        <v>59</v>
      </c>
      <c r="D28" s="2"/>
      <c r="E28" s="17" t="s">
        <v>11</v>
      </c>
      <c r="F28" s="4" t="s">
        <v>11</v>
      </c>
      <c r="G28" s="4" t="s">
        <v>11</v>
      </c>
      <c r="H28" s="163"/>
      <c r="I28" s="171"/>
      <c r="J28" s="163"/>
      <c r="K28" s="163"/>
      <c r="L28" s="163"/>
      <c r="M28" s="57"/>
    </row>
    <row r="29" spans="1:13" ht="18.75" customHeight="1" thickBot="1" x14ac:dyDescent="0.3">
      <c r="A29" s="209" t="s">
        <v>72</v>
      </c>
      <c r="B29" s="209" t="s">
        <v>139</v>
      </c>
      <c r="C29" s="3" t="s">
        <v>18</v>
      </c>
      <c r="D29" s="2"/>
      <c r="E29" s="17"/>
      <c r="F29" s="4"/>
      <c r="G29" s="4"/>
      <c r="H29" s="163">
        <f>H31+H32</f>
        <v>1200</v>
      </c>
      <c r="I29" s="171">
        <f>I31+I32</f>
        <v>1200</v>
      </c>
      <c r="J29" s="163">
        <f>J31+J32</f>
        <v>1500</v>
      </c>
      <c r="K29" s="163">
        <f>K31+K32</f>
        <v>1700</v>
      </c>
      <c r="L29" s="163">
        <f>L31+L32</f>
        <v>1900</v>
      </c>
      <c r="M29" s="57">
        <f t="shared" si="1"/>
        <v>7500</v>
      </c>
    </row>
    <row r="30" spans="1:13" ht="23.25" customHeight="1" thickBot="1" x14ac:dyDescent="0.3">
      <c r="A30" s="210"/>
      <c r="B30" s="210"/>
      <c r="C30" s="3" t="s">
        <v>12</v>
      </c>
      <c r="D30" s="2"/>
      <c r="E30" s="17"/>
      <c r="F30" s="4"/>
      <c r="G30" s="4"/>
      <c r="H30" s="163"/>
      <c r="I30" s="171"/>
      <c r="J30" s="163"/>
      <c r="K30" s="163"/>
      <c r="L30" s="163"/>
      <c r="M30" s="57"/>
    </row>
    <row r="31" spans="1:13" ht="24.75" thickBot="1" x14ac:dyDescent="0.3">
      <c r="A31" s="210"/>
      <c r="B31" s="210"/>
      <c r="C31" s="12" t="s">
        <v>47</v>
      </c>
      <c r="D31" s="2">
        <v>807</v>
      </c>
      <c r="E31" s="17" t="s">
        <v>48</v>
      </c>
      <c r="F31" s="168" t="s">
        <v>149</v>
      </c>
      <c r="G31" s="4">
        <v>244</v>
      </c>
      <c r="H31" s="163">
        <v>1200</v>
      </c>
      <c r="I31" s="171">
        <v>1200</v>
      </c>
      <c r="J31" s="163">
        <v>1500</v>
      </c>
      <c r="K31" s="163">
        <v>1700</v>
      </c>
      <c r="L31" s="163">
        <v>1900</v>
      </c>
      <c r="M31" s="57">
        <f t="shared" si="1"/>
        <v>7500</v>
      </c>
    </row>
    <row r="32" spans="1:13" ht="15.75" thickBot="1" x14ac:dyDescent="0.3">
      <c r="A32" s="211"/>
      <c r="B32" s="211"/>
      <c r="C32" s="3" t="s">
        <v>59</v>
      </c>
      <c r="D32" s="2"/>
      <c r="E32" s="17" t="s">
        <v>11</v>
      </c>
      <c r="F32" s="4" t="s">
        <v>11</v>
      </c>
      <c r="G32" s="4" t="s">
        <v>11</v>
      </c>
      <c r="H32" s="163"/>
      <c r="I32" s="171"/>
      <c r="J32" s="66"/>
      <c r="K32" s="66"/>
      <c r="L32" s="66"/>
      <c r="M32" s="57"/>
    </row>
    <row r="33" spans="1:13" s="54" customFormat="1" ht="30.75" customHeight="1" thickBot="1" x14ac:dyDescent="0.3">
      <c r="A33" s="212" t="s">
        <v>19</v>
      </c>
      <c r="B33" s="212" t="s">
        <v>56</v>
      </c>
      <c r="C33" s="59" t="s">
        <v>14</v>
      </c>
      <c r="D33" s="60"/>
      <c r="E33" s="61"/>
      <c r="F33" s="62"/>
      <c r="G33" s="62"/>
      <c r="H33" s="58">
        <f>H35+H37+H36</f>
        <v>9840.7999999999993</v>
      </c>
      <c r="I33" s="170">
        <f>I35+I37+I36</f>
        <v>15370.099999999999</v>
      </c>
      <c r="J33" s="58">
        <f t="shared" ref="J33:M33" si="4">J35+J37+J36</f>
        <v>9228.7999999999993</v>
      </c>
      <c r="K33" s="58">
        <f t="shared" si="4"/>
        <v>11228.8</v>
      </c>
      <c r="L33" s="58">
        <f t="shared" si="4"/>
        <v>12728.8</v>
      </c>
      <c r="M33" s="58">
        <f t="shared" si="4"/>
        <v>55336.299999999996</v>
      </c>
    </row>
    <row r="34" spans="1:13" s="54" customFormat="1" ht="17.25" customHeight="1" thickBot="1" x14ac:dyDescent="0.3">
      <c r="A34" s="213"/>
      <c r="B34" s="213"/>
      <c r="C34" s="59" t="s">
        <v>12</v>
      </c>
      <c r="D34" s="60"/>
      <c r="E34" s="61"/>
      <c r="F34" s="62"/>
      <c r="G34" s="62"/>
      <c r="H34" s="58"/>
      <c r="I34" s="170"/>
      <c r="J34" s="58"/>
      <c r="K34" s="58"/>
      <c r="L34" s="58"/>
      <c r="M34" s="58"/>
    </row>
    <row r="35" spans="1:13" s="54" customFormat="1" ht="24.75" thickBot="1" x14ac:dyDescent="0.3">
      <c r="A35" s="213"/>
      <c r="B35" s="213"/>
      <c r="C35" s="63" t="s">
        <v>47</v>
      </c>
      <c r="D35" s="60">
        <v>807</v>
      </c>
      <c r="E35" s="61" t="s">
        <v>49</v>
      </c>
      <c r="F35" s="64" t="s">
        <v>60</v>
      </c>
      <c r="G35" s="62" t="s">
        <v>11</v>
      </c>
      <c r="H35" s="58">
        <f>H40+H48+H88+H92+H96+H100+H104</f>
        <v>6018.2999999999993</v>
      </c>
      <c r="I35" s="58">
        <f t="shared" ref="I35:L35" si="5">I40+I48+I88+I92+I96+I100+I104</f>
        <v>9127.0999999999985</v>
      </c>
      <c r="J35" s="58">
        <f t="shared" si="5"/>
        <v>8512.5</v>
      </c>
      <c r="K35" s="58">
        <f t="shared" si="5"/>
        <v>10512.5</v>
      </c>
      <c r="L35" s="58">
        <f t="shared" si="5"/>
        <v>12012.5</v>
      </c>
      <c r="M35" s="58">
        <f t="shared" ref="M35" si="6">M40+M48+M88+M92+M96</f>
        <v>46121.5</v>
      </c>
    </row>
    <row r="36" spans="1:13" ht="15.75" thickBot="1" x14ac:dyDescent="0.3">
      <c r="A36" s="213"/>
      <c r="B36" s="213"/>
      <c r="C36" s="63" t="s">
        <v>160</v>
      </c>
      <c r="D36" s="60"/>
      <c r="E36" s="61"/>
      <c r="F36" s="64"/>
      <c r="G36" s="62"/>
      <c r="H36" s="60">
        <f>H101</f>
        <v>682.5</v>
      </c>
      <c r="I36" s="60">
        <f t="shared" ref="I36:L36" si="7">I101</f>
        <v>716.3</v>
      </c>
      <c r="J36" s="60">
        <f t="shared" si="7"/>
        <v>716.3</v>
      </c>
      <c r="K36" s="60">
        <f t="shared" si="7"/>
        <v>716.3</v>
      </c>
      <c r="L36" s="60">
        <f t="shared" si="7"/>
        <v>716.3</v>
      </c>
      <c r="M36" s="58">
        <f t="shared" si="1"/>
        <v>3547.7</v>
      </c>
    </row>
    <row r="37" spans="1:13" s="54" customFormat="1" ht="15.75" thickBot="1" x14ac:dyDescent="0.3">
      <c r="A37" s="214"/>
      <c r="B37" s="214"/>
      <c r="C37" s="59" t="s">
        <v>59</v>
      </c>
      <c r="D37" s="60"/>
      <c r="E37" s="61" t="s">
        <v>11</v>
      </c>
      <c r="F37" s="62" t="s">
        <v>11</v>
      </c>
      <c r="G37" s="62" t="s">
        <v>11</v>
      </c>
      <c r="H37" s="58">
        <f>H41+H49+H89+H93+H97+H105</f>
        <v>3140</v>
      </c>
      <c r="I37" s="58">
        <f t="shared" ref="I37:L37" si="8">I41+I49+I89+I93+I97+I105</f>
        <v>5526.7</v>
      </c>
      <c r="J37" s="58">
        <f t="shared" si="8"/>
        <v>0</v>
      </c>
      <c r="K37" s="58">
        <f t="shared" si="8"/>
        <v>0</v>
      </c>
      <c r="L37" s="58">
        <f t="shared" si="8"/>
        <v>0</v>
      </c>
      <c r="M37" s="58">
        <f t="shared" ref="M37" si="9">M41+M49+M89+M93+M97</f>
        <v>5667.1</v>
      </c>
    </row>
    <row r="38" spans="1:13" s="72" customFormat="1" ht="17.25" customHeight="1" thickBot="1" x14ac:dyDescent="0.3">
      <c r="A38" s="217" t="s">
        <v>20</v>
      </c>
      <c r="B38" s="217" t="s">
        <v>73</v>
      </c>
      <c r="C38" s="67" t="s">
        <v>18</v>
      </c>
      <c r="D38" s="68"/>
      <c r="E38" s="69"/>
      <c r="F38" s="70"/>
      <c r="G38" s="70"/>
      <c r="H38" s="71">
        <f>H40+H41</f>
        <v>3187.2</v>
      </c>
      <c r="I38" s="171">
        <f>I40+I41</f>
        <v>4000</v>
      </c>
      <c r="J38" s="71">
        <f>J40+J41</f>
        <v>4562.5</v>
      </c>
      <c r="K38" s="71">
        <f>K40+K41</f>
        <v>5562.5</v>
      </c>
      <c r="L38" s="71">
        <f>L40+L41</f>
        <v>6562.5</v>
      </c>
      <c r="M38" s="71">
        <f t="shared" si="1"/>
        <v>23874.7</v>
      </c>
    </row>
    <row r="39" spans="1:13" s="72" customFormat="1" ht="23.25" customHeight="1" thickBot="1" x14ac:dyDescent="0.3">
      <c r="A39" s="218"/>
      <c r="B39" s="218"/>
      <c r="C39" s="67" t="s">
        <v>12</v>
      </c>
      <c r="D39" s="68"/>
      <c r="E39" s="69"/>
      <c r="F39" s="70"/>
      <c r="G39" s="70"/>
      <c r="H39" s="71"/>
      <c r="I39" s="171"/>
      <c r="J39" s="71"/>
      <c r="K39" s="71"/>
      <c r="L39" s="71"/>
      <c r="M39" s="71"/>
    </row>
    <row r="40" spans="1:13" s="72" customFormat="1" ht="24.75" thickBot="1" x14ac:dyDescent="0.3">
      <c r="A40" s="218"/>
      <c r="B40" s="218"/>
      <c r="C40" s="73" t="s">
        <v>47</v>
      </c>
      <c r="D40" s="68">
        <v>807</v>
      </c>
      <c r="E40" s="69" t="s">
        <v>49</v>
      </c>
      <c r="F40" s="74" t="s">
        <v>150</v>
      </c>
      <c r="G40" s="70">
        <v>244</v>
      </c>
      <c r="H40" s="71">
        <f>H44</f>
        <v>3187.2</v>
      </c>
      <c r="I40" s="171">
        <f>I44</f>
        <v>4000</v>
      </c>
      <c r="J40" s="71">
        <f>J44</f>
        <v>4562.5</v>
      </c>
      <c r="K40" s="71">
        <f>K44</f>
        <v>5562.5</v>
      </c>
      <c r="L40" s="71">
        <f>L44</f>
        <v>6562.5</v>
      </c>
      <c r="M40" s="71">
        <f t="shared" si="1"/>
        <v>23874.7</v>
      </c>
    </row>
    <row r="41" spans="1:13" s="72" customFormat="1" ht="19.5" customHeight="1" thickBot="1" x14ac:dyDescent="0.3">
      <c r="A41" s="219"/>
      <c r="B41" s="219"/>
      <c r="C41" s="67" t="s">
        <v>59</v>
      </c>
      <c r="D41" s="68"/>
      <c r="E41" s="69" t="s">
        <v>11</v>
      </c>
      <c r="F41" s="70" t="s">
        <v>11</v>
      </c>
      <c r="G41" s="70" t="s">
        <v>11</v>
      </c>
      <c r="H41" s="71"/>
      <c r="I41" s="171"/>
      <c r="J41" s="71"/>
      <c r="K41" s="71"/>
      <c r="L41" s="71"/>
      <c r="M41" s="71"/>
    </row>
    <row r="42" spans="1:13" ht="17.25" customHeight="1" thickBot="1" x14ac:dyDescent="0.3">
      <c r="A42" s="209" t="s">
        <v>74</v>
      </c>
      <c r="B42" s="209" t="s">
        <v>52</v>
      </c>
      <c r="C42" s="3" t="s">
        <v>18</v>
      </c>
      <c r="D42" s="2"/>
      <c r="E42" s="17"/>
      <c r="F42" s="4"/>
      <c r="G42" s="4"/>
      <c r="H42" s="163">
        <f>H44+H45</f>
        <v>3187.2</v>
      </c>
      <c r="I42" s="171">
        <f>I44+I45</f>
        <v>4000</v>
      </c>
      <c r="J42" s="66">
        <f>J44+J45</f>
        <v>4562.5</v>
      </c>
      <c r="K42" s="66">
        <f>K44+K45</f>
        <v>5562.5</v>
      </c>
      <c r="L42" s="66">
        <f>L44+L45</f>
        <v>6562.5</v>
      </c>
      <c r="M42" s="57">
        <f t="shared" si="1"/>
        <v>23874.7</v>
      </c>
    </row>
    <row r="43" spans="1:13" ht="23.25" customHeight="1" thickBot="1" x14ac:dyDescent="0.3">
      <c r="A43" s="210"/>
      <c r="B43" s="210"/>
      <c r="C43" s="3" t="s">
        <v>12</v>
      </c>
      <c r="D43" s="2"/>
      <c r="E43" s="17"/>
      <c r="F43" s="4"/>
      <c r="G43" s="4"/>
      <c r="H43" s="163"/>
      <c r="I43" s="171"/>
      <c r="J43" s="66"/>
      <c r="K43" s="66"/>
      <c r="L43" s="66"/>
      <c r="M43" s="57"/>
    </row>
    <row r="44" spans="1:13" ht="24.75" thickBot="1" x14ac:dyDescent="0.3">
      <c r="A44" s="210"/>
      <c r="B44" s="210"/>
      <c r="C44" s="12" t="s">
        <v>47</v>
      </c>
      <c r="D44" s="2">
        <v>807</v>
      </c>
      <c r="E44" s="17" t="s">
        <v>49</v>
      </c>
      <c r="F44" s="168" t="s">
        <v>150</v>
      </c>
      <c r="G44" s="4">
        <v>244</v>
      </c>
      <c r="H44" s="163">
        <v>3187.2</v>
      </c>
      <c r="I44" s="171">
        <v>4000</v>
      </c>
      <c r="J44" s="66">
        <v>4562.5</v>
      </c>
      <c r="K44" s="66">
        <v>5562.5</v>
      </c>
      <c r="L44" s="66">
        <v>6562.5</v>
      </c>
      <c r="M44" s="57">
        <f t="shared" si="1"/>
        <v>23874.7</v>
      </c>
    </row>
    <row r="45" spans="1:13" ht="15.75" thickBot="1" x14ac:dyDescent="0.3">
      <c r="A45" s="211"/>
      <c r="B45" s="211"/>
      <c r="C45" s="3" t="s">
        <v>59</v>
      </c>
      <c r="D45" s="2"/>
      <c r="E45" s="17" t="s">
        <v>11</v>
      </c>
      <c r="F45" s="40" t="s">
        <v>11</v>
      </c>
      <c r="G45" s="4" t="s">
        <v>11</v>
      </c>
      <c r="H45" s="163"/>
      <c r="I45" s="171"/>
      <c r="J45" s="66"/>
      <c r="K45" s="66"/>
      <c r="L45" s="66"/>
      <c r="M45" s="57"/>
    </row>
    <row r="46" spans="1:13" s="72" customFormat="1" ht="16.5" customHeight="1" thickBot="1" x14ac:dyDescent="0.3">
      <c r="A46" s="217" t="s">
        <v>22</v>
      </c>
      <c r="B46" s="217" t="s">
        <v>75</v>
      </c>
      <c r="C46" s="67" t="s">
        <v>18</v>
      </c>
      <c r="D46" s="68"/>
      <c r="E46" s="69"/>
      <c r="F46" s="70"/>
      <c r="G46" s="70"/>
      <c r="H46" s="71">
        <f>H48+H49</f>
        <v>2619.1</v>
      </c>
      <c r="I46" s="171">
        <f>I48+I49</f>
        <v>3453.4</v>
      </c>
      <c r="J46" s="71">
        <f>J48+J49</f>
        <v>3950</v>
      </c>
      <c r="K46" s="71">
        <f>K48+K49</f>
        <v>4950</v>
      </c>
      <c r="L46" s="71">
        <f>L48+L49</f>
        <v>5450</v>
      </c>
      <c r="M46" s="71">
        <f t="shared" si="1"/>
        <v>20422.5</v>
      </c>
    </row>
    <row r="47" spans="1:13" s="72" customFormat="1" ht="20.25" customHeight="1" thickBot="1" x14ac:dyDescent="0.3">
      <c r="A47" s="218"/>
      <c r="B47" s="218"/>
      <c r="C47" s="67" t="s">
        <v>12</v>
      </c>
      <c r="D47" s="68"/>
      <c r="E47" s="69"/>
      <c r="F47" s="70"/>
      <c r="G47" s="70"/>
      <c r="H47" s="71"/>
      <c r="I47" s="171"/>
      <c r="J47" s="71"/>
      <c r="K47" s="71"/>
      <c r="L47" s="71"/>
      <c r="M47" s="71"/>
    </row>
    <row r="48" spans="1:13" s="72" customFormat="1" ht="24.75" thickBot="1" x14ac:dyDescent="0.3">
      <c r="A48" s="218"/>
      <c r="B48" s="218"/>
      <c r="C48" s="73" t="s">
        <v>47</v>
      </c>
      <c r="D48" s="68">
        <v>807</v>
      </c>
      <c r="E48" s="69" t="s">
        <v>49</v>
      </c>
      <c r="F48" s="74" t="s">
        <v>151</v>
      </c>
      <c r="G48" s="70">
        <v>244</v>
      </c>
      <c r="H48" s="71">
        <f>H52+H56+H60+H64+H68+H72+H76+H80+H84</f>
        <v>2619.1</v>
      </c>
      <c r="I48" s="171">
        <f>I52+I56+I60+I64+I68+I72+I76+I80+I84</f>
        <v>3453.4</v>
      </c>
      <c r="J48" s="71">
        <f>J52+J56+J60+J64+J68+J72+J76+J80+J84</f>
        <v>3950</v>
      </c>
      <c r="K48" s="71">
        <f>K52+K56+K60+K64+K68+K72+K76+K80+K84</f>
        <v>4950</v>
      </c>
      <c r="L48" s="71">
        <f>L52+L56+L60+L64+L68+L72+L76+L80+L84</f>
        <v>5450</v>
      </c>
      <c r="M48" s="71">
        <f t="shared" si="1"/>
        <v>20422.5</v>
      </c>
    </row>
    <row r="49" spans="1:13" s="72" customFormat="1" ht="19.5" customHeight="1" thickBot="1" x14ac:dyDescent="0.3">
      <c r="A49" s="219"/>
      <c r="B49" s="219"/>
      <c r="C49" s="67" t="s">
        <v>59</v>
      </c>
      <c r="D49" s="68"/>
      <c r="E49" s="69" t="s">
        <v>11</v>
      </c>
      <c r="F49" s="70" t="s">
        <v>11</v>
      </c>
      <c r="G49" s="70" t="s">
        <v>11</v>
      </c>
      <c r="H49" s="71">
        <f>H61</f>
        <v>0</v>
      </c>
      <c r="I49" s="171">
        <f>I61</f>
        <v>0</v>
      </c>
      <c r="J49" s="71">
        <f>J61</f>
        <v>0</v>
      </c>
      <c r="K49" s="71">
        <f>K61</f>
        <v>0</v>
      </c>
      <c r="L49" s="71">
        <f>L61</f>
        <v>0</v>
      </c>
      <c r="M49" s="71"/>
    </row>
    <row r="50" spans="1:13" ht="18.75" customHeight="1" thickBot="1" x14ac:dyDescent="0.3">
      <c r="A50" s="209" t="s">
        <v>76</v>
      </c>
      <c r="B50" s="209" t="s">
        <v>140</v>
      </c>
      <c r="C50" s="3" t="s">
        <v>18</v>
      </c>
      <c r="D50" s="2"/>
      <c r="E50" s="17"/>
      <c r="F50" s="4"/>
      <c r="G50" s="172"/>
      <c r="H50" s="163">
        <f>H52+H53</f>
        <v>999.1</v>
      </c>
      <c r="I50" s="171">
        <f>I52+I53</f>
        <v>500</v>
      </c>
      <c r="J50" s="66">
        <f>J52+J53</f>
        <v>700</v>
      </c>
      <c r="K50" s="66">
        <f>K52+K53</f>
        <v>1000</v>
      </c>
      <c r="L50" s="66">
        <f>L52+L53</f>
        <v>1100</v>
      </c>
      <c r="M50" s="57">
        <f t="shared" si="1"/>
        <v>4299.1000000000004</v>
      </c>
    </row>
    <row r="51" spans="1:13" ht="23.25" customHeight="1" thickBot="1" x14ac:dyDescent="0.3">
      <c r="A51" s="210"/>
      <c r="B51" s="210"/>
      <c r="C51" s="3" t="s">
        <v>12</v>
      </c>
      <c r="D51" s="2"/>
      <c r="E51" s="17"/>
      <c r="F51" s="4"/>
      <c r="G51" s="173"/>
      <c r="H51" s="163"/>
      <c r="I51" s="171"/>
      <c r="J51" s="66"/>
      <c r="K51" s="66"/>
      <c r="L51" s="66"/>
      <c r="M51" s="57"/>
    </row>
    <row r="52" spans="1:13" ht="24.75" thickBot="1" x14ac:dyDescent="0.3">
      <c r="A52" s="210"/>
      <c r="B52" s="210"/>
      <c r="C52" s="12" t="s">
        <v>47</v>
      </c>
      <c r="D52" s="2">
        <v>807</v>
      </c>
      <c r="E52" s="17" t="s">
        <v>49</v>
      </c>
      <c r="F52" s="168" t="s">
        <v>151</v>
      </c>
      <c r="G52" s="172">
        <v>244</v>
      </c>
      <c r="H52" s="163">
        <v>999.1</v>
      </c>
      <c r="I52" s="171">
        <v>500</v>
      </c>
      <c r="J52" s="66">
        <v>700</v>
      </c>
      <c r="K52" s="66">
        <v>1000</v>
      </c>
      <c r="L52" s="66">
        <v>1100</v>
      </c>
      <c r="M52" s="57">
        <f t="shared" si="1"/>
        <v>4299.1000000000004</v>
      </c>
    </row>
    <row r="53" spans="1:13" ht="19.5" customHeight="1" thickBot="1" x14ac:dyDescent="0.3">
      <c r="A53" s="211"/>
      <c r="B53" s="211"/>
      <c r="C53" s="3" t="s">
        <v>59</v>
      </c>
      <c r="D53" s="2"/>
      <c r="E53" s="17" t="s">
        <v>11</v>
      </c>
      <c r="F53" s="4" t="s">
        <v>11</v>
      </c>
      <c r="G53" s="172" t="s">
        <v>11</v>
      </c>
      <c r="H53" s="163"/>
      <c r="I53" s="171"/>
      <c r="J53" s="66"/>
      <c r="K53" s="66"/>
      <c r="L53" s="66"/>
      <c r="M53" s="57"/>
    </row>
    <row r="54" spans="1:13" ht="20.25" customHeight="1" thickBot="1" x14ac:dyDescent="0.3">
      <c r="A54" s="209" t="s">
        <v>77</v>
      </c>
      <c r="B54" s="209" t="s">
        <v>117</v>
      </c>
      <c r="C54" s="3" t="s">
        <v>18</v>
      </c>
      <c r="D54" s="2"/>
      <c r="E54" s="17"/>
      <c r="F54" s="4"/>
      <c r="G54" s="172"/>
      <c r="H54" s="163">
        <f>H56+H57</f>
        <v>0</v>
      </c>
      <c r="I54" s="171">
        <f>I56+I57</f>
        <v>0</v>
      </c>
      <c r="J54" s="66">
        <f>J56+J57</f>
        <v>0</v>
      </c>
      <c r="K54" s="66">
        <f>K56+K57</f>
        <v>0</v>
      </c>
      <c r="L54" s="66">
        <f>L56+L57</f>
        <v>0</v>
      </c>
      <c r="M54" s="57">
        <f t="shared" si="1"/>
        <v>0</v>
      </c>
    </row>
    <row r="55" spans="1:13" ht="23.25" customHeight="1" thickBot="1" x14ac:dyDescent="0.3">
      <c r="A55" s="210"/>
      <c r="B55" s="210"/>
      <c r="C55" s="3" t="s">
        <v>12</v>
      </c>
      <c r="D55" s="2"/>
      <c r="E55" s="17"/>
      <c r="F55" s="4"/>
      <c r="G55" s="172"/>
      <c r="H55" s="163"/>
      <c r="I55" s="171"/>
      <c r="J55" s="66"/>
      <c r="K55" s="66"/>
      <c r="L55" s="66"/>
      <c r="M55" s="57"/>
    </row>
    <row r="56" spans="1:13" ht="24.75" thickBot="1" x14ac:dyDescent="0.3">
      <c r="A56" s="210"/>
      <c r="B56" s="210"/>
      <c r="C56" s="12" t="s">
        <v>47</v>
      </c>
      <c r="D56" s="2">
        <v>807</v>
      </c>
      <c r="E56" s="17" t="s">
        <v>49</v>
      </c>
      <c r="F56" s="168" t="s">
        <v>151</v>
      </c>
      <c r="G56" s="172">
        <v>244</v>
      </c>
      <c r="H56" s="163">
        <v>0</v>
      </c>
      <c r="I56" s="171">
        <v>0</v>
      </c>
      <c r="J56" s="66">
        <v>0</v>
      </c>
      <c r="K56" s="66">
        <v>0</v>
      </c>
      <c r="L56" s="66">
        <v>0</v>
      </c>
      <c r="M56" s="57">
        <f t="shared" si="1"/>
        <v>0</v>
      </c>
    </row>
    <row r="57" spans="1:13" ht="15.75" customHeight="1" thickBot="1" x14ac:dyDescent="0.3">
      <c r="A57" s="211"/>
      <c r="B57" s="211"/>
      <c r="C57" s="3" t="s">
        <v>59</v>
      </c>
      <c r="D57" s="2"/>
      <c r="E57" s="17" t="s">
        <v>11</v>
      </c>
      <c r="F57" s="4" t="s">
        <v>11</v>
      </c>
      <c r="G57" s="172" t="s">
        <v>11</v>
      </c>
      <c r="H57" s="163"/>
      <c r="I57" s="171"/>
      <c r="J57" s="66"/>
      <c r="K57" s="66"/>
      <c r="L57" s="66"/>
      <c r="M57" s="57"/>
    </row>
    <row r="58" spans="1:13" ht="21" customHeight="1" thickBot="1" x14ac:dyDescent="0.3">
      <c r="A58" s="209" t="s">
        <v>78</v>
      </c>
      <c r="B58" s="209" t="s">
        <v>122</v>
      </c>
      <c r="C58" s="3" t="s">
        <v>18</v>
      </c>
      <c r="D58" s="2"/>
      <c r="E58" s="17"/>
      <c r="F58" s="4"/>
      <c r="G58" s="172"/>
      <c r="H58" s="163">
        <f>H60+H61</f>
        <v>600</v>
      </c>
      <c r="I58" s="171">
        <f>I60+I61</f>
        <v>600</v>
      </c>
      <c r="J58" s="66">
        <f>J60+J61</f>
        <v>800</v>
      </c>
      <c r="K58" s="66">
        <f>K60+K61</f>
        <v>1100</v>
      </c>
      <c r="L58" s="66">
        <f>L60+L61</f>
        <v>1200</v>
      </c>
      <c r="M58" s="57">
        <f t="shared" si="1"/>
        <v>4300</v>
      </c>
    </row>
    <row r="59" spans="1:13" ht="23.25" customHeight="1" thickBot="1" x14ac:dyDescent="0.3">
      <c r="A59" s="210"/>
      <c r="B59" s="210"/>
      <c r="C59" s="3" t="s">
        <v>12</v>
      </c>
      <c r="D59" s="2"/>
      <c r="E59" s="17"/>
      <c r="F59" s="4"/>
      <c r="G59" s="172"/>
      <c r="H59" s="163"/>
      <c r="I59" s="171"/>
      <c r="J59" s="66"/>
      <c r="K59" s="66"/>
      <c r="L59" s="66"/>
      <c r="M59" s="57"/>
    </row>
    <row r="60" spans="1:13" ht="24.75" thickBot="1" x14ac:dyDescent="0.3">
      <c r="A60" s="210"/>
      <c r="B60" s="210"/>
      <c r="C60" s="12" t="s">
        <v>47</v>
      </c>
      <c r="D60" s="2">
        <v>807</v>
      </c>
      <c r="E60" s="17" t="s">
        <v>49</v>
      </c>
      <c r="F60" s="168" t="s">
        <v>151</v>
      </c>
      <c r="G60" s="172">
        <v>244</v>
      </c>
      <c r="H60" s="163">
        <v>600</v>
      </c>
      <c r="I60" s="171">
        <v>600</v>
      </c>
      <c r="J60" s="66">
        <v>800</v>
      </c>
      <c r="K60" s="66">
        <v>1100</v>
      </c>
      <c r="L60" s="66">
        <v>1200</v>
      </c>
      <c r="M60" s="57">
        <f t="shared" si="1"/>
        <v>4300</v>
      </c>
    </row>
    <row r="61" spans="1:13" ht="19.5" customHeight="1" thickBot="1" x14ac:dyDescent="0.3">
      <c r="A61" s="211"/>
      <c r="B61" s="211"/>
      <c r="C61" s="3" t="s">
        <v>59</v>
      </c>
      <c r="D61" s="2"/>
      <c r="E61" s="17" t="s">
        <v>11</v>
      </c>
      <c r="F61" s="4" t="s">
        <v>11</v>
      </c>
      <c r="G61" s="172" t="s">
        <v>11</v>
      </c>
      <c r="H61" s="163"/>
      <c r="I61" s="171"/>
      <c r="J61" s="66"/>
      <c r="K61" s="66"/>
      <c r="L61" s="66"/>
      <c r="M61" s="57"/>
    </row>
    <row r="62" spans="1:13" ht="21" customHeight="1" thickBot="1" x14ac:dyDescent="0.3">
      <c r="A62" s="209" t="s">
        <v>79</v>
      </c>
      <c r="B62" s="209" t="s">
        <v>118</v>
      </c>
      <c r="C62" s="3" t="s">
        <v>18</v>
      </c>
      <c r="D62" s="2"/>
      <c r="E62" s="17"/>
      <c r="F62" s="4"/>
      <c r="G62" s="172"/>
      <c r="H62" s="163">
        <f>H64+H65</f>
        <v>0</v>
      </c>
      <c r="I62" s="171">
        <f>I64+I65</f>
        <v>100</v>
      </c>
      <c r="J62" s="66">
        <f>J64+J65</f>
        <v>50</v>
      </c>
      <c r="K62" s="66">
        <f>K64+K65</f>
        <v>50</v>
      </c>
      <c r="L62" s="66">
        <f>L64+L65</f>
        <v>50</v>
      </c>
      <c r="M62" s="57">
        <f t="shared" si="1"/>
        <v>250</v>
      </c>
    </row>
    <row r="63" spans="1:13" ht="23.25" customHeight="1" thickBot="1" x14ac:dyDescent="0.3">
      <c r="A63" s="210"/>
      <c r="B63" s="210"/>
      <c r="C63" s="3" t="s">
        <v>12</v>
      </c>
      <c r="D63" s="2"/>
      <c r="E63" s="17"/>
      <c r="F63" s="4"/>
      <c r="G63" s="172"/>
      <c r="H63" s="163"/>
      <c r="I63" s="171"/>
      <c r="J63" s="66"/>
      <c r="K63" s="66"/>
      <c r="L63" s="66"/>
      <c r="M63" s="57"/>
    </row>
    <row r="64" spans="1:13" ht="24.75" thickBot="1" x14ac:dyDescent="0.3">
      <c r="A64" s="210"/>
      <c r="B64" s="210"/>
      <c r="C64" s="12" t="s">
        <v>47</v>
      </c>
      <c r="D64" s="2">
        <v>807</v>
      </c>
      <c r="E64" s="17" t="s">
        <v>49</v>
      </c>
      <c r="F64" s="168" t="s">
        <v>151</v>
      </c>
      <c r="G64" s="172">
        <v>244</v>
      </c>
      <c r="H64" s="163">
        <v>0</v>
      </c>
      <c r="I64" s="171">
        <v>100</v>
      </c>
      <c r="J64" s="66">
        <v>50</v>
      </c>
      <c r="K64" s="66">
        <v>50</v>
      </c>
      <c r="L64" s="66">
        <v>50</v>
      </c>
      <c r="M64" s="57">
        <f t="shared" ref="M64:M139" si="10">H64+I64+L64+J64+K64</f>
        <v>250</v>
      </c>
    </row>
    <row r="65" spans="1:13" ht="15.75" thickBot="1" x14ac:dyDescent="0.3">
      <c r="A65" s="211"/>
      <c r="B65" s="211"/>
      <c r="C65" s="3" t="s">
        <v>59</v>
      </c>
      <c r="D65" s="2"/>
      <c r="E65" s="17" t="s">
        <v>11</v>
      </c>
      <c r="F65" s="4" t="s">
        <v>11</v>
      </c>
      <c r="G65" s="172" t="s">
        <v>11</v>
      </c>
      <c r="H65" s="163"/>
      <c r="I65" s="171"/>
      <c r="J65" s="66"/>
      <c r="K65" s="66"/>
      <c r="L65" s="66"/>
      <c r="M65" s="57"/>
    </row>
    <row r="66" spans="1:13" ht="20.25" customHeight="1" thickBot="1" x14ac:dyDescent="0.3">
      <c r="A66" s="209" t="s">
        <v>80</v>
      </c>
      <c r="B66" s="209" t="s">
        <v>141</v>
      </c>
      <c r="C66" s="3" t="s">
        <v>18</v>
      </c>
      <c r="D66" s="2"/>
      <c r="E66" s="17"/>
      <c r="F66" s="4"/>
      <c r="G66" s="172"/>
      <c r="H66" s="163">
        <f>H68+H69</f>
        <v>320</v>
      </c>
      <c r="I66" s="171">
        <f>I68+I69</f>
        <v>250</v>
      </c>
      <c r="J66" s="66">
        <f>J68+J69</f>
        <v>300</v>
      </c>
      <c r="K66" s="66">
        <f>K68+K69</f>
        <v>400</v>
      </c>
      <c r="L66" s="66">
        <f>L68+L69</f>
        <v>500</v>
      </c>
      <c r="M66" s="57">
        <f t="shared" si="10"/>
        <v>1770</v>
      </c>
    </row>
    <row r="67" spans="1:13" ht="23.25" customHeight="1" thickBot="1" x14ac:dyDescent="0.3">
      <c r="A67" s="210"/>
      <c r="B67" s="210"/>
      <c r="C67" s="3" t="s">
        <v>12</v>
      </c>
      <c r="D67" s="2"/>
      <c r="E67" s="17"/>
      <c r="F67" s="4"/>
      <c r="G67" s="172"/>
      <c r="H67" s="163"/>
      <c r="I67" s="171"/>
      <c r="J67" s="66"/>
      <c r="K67" s="66"/>
      <c r="L67" s="66"/>
      <c r="M67" s="57"/>
    </row>
    <row r="68" spans="1:13" ht="24.75" thickBot="1" x14ac:dyDescent="0.3">
      <c r="A68" s="210"/>
      <c r="B68" s="210"/>
      <c r="C68" s="12" t="s">
        <v>47</v>
      </c>
      <c r="D68" s="2">
        <v>807</v>
      </c>
      <c r="E68" s="17" t="s">
        <v>49</v>
      </c>
      <c r="F68" s="168" t="s">
        <v>151</v>
      </c>
      <c r="G68" s="172">
        <v>244</v>
      </c>
      <c r="H68" s="163">
        <v>320</v>
      </c>
      <c r="I68" s="171">
        <v>250</v>
      </c>
      <c r="J68" s="66">
        <v>300</v>
      </c>
      <c r="K68" s="66">
        <v>400</v>
      </c>
      <c r="L68" s="66">
        <v>500</v>
      </c>
      <c r="M68" s="57">
        <f t="shared" si="10"/>
        <v>1770</v>
      </c>
    </row>
    <row r="69" spans="1:13" ht="15.75" thickBot="1" x14ac:dyDescent="0.3">
      <c r="A69" s="211"/>
      <c r="B69" s="211"/>
      <c r="C69" s="3" t="s">
        <v>59</v>
      </c>
      <c r="D69" s="2"/>
      <c r="E69" s="17" t="s">
        <v>11</v>
      </c>
      <c r="F69" s="4" t="s">
        <v>11</v>
      </c>
      <c r="G69" s="172" t="s">
        <v>11</v>
      </c>
      <c r="H69" s="163"/>
      <c r="I69" s="171"/>
      <c r="J69" s="66"/>
      <c r="K69" s="66"/>
      <c r="L69" s="66"/>
      <c r="M69" s="57"/>
    </row>
    <row r="70" spans="1:13" ht="19.5" customHeight="1" thickBot="1" x14ac:dyDescent="0.3">
      <c r="A70" s="209" t="s">
        <v>81</v>
      </c>
      <c r="B70" s="209" t="s">
        <v>123</v>
      </c>
      <c r="C70" s="3" t="s">
        <v>18</v>
      </c>
      <c r="D70" s="2"/>
      <c r="E70" s="17"/>
      <c r="F70" s="4"/>
      <c r="G70" s="172"/>
      <c r="H70" s="163">
        <f>H72+H73</f>
        <v>700</v>
      </c>
      <c r="I70" s="171">
        <f>I72+I73</f>
        <v>2003.4</v>
      </c>
      <c r="J70" s="187">
        <f t="shared" ref="J70:L70" si="11">J72+J73</f>
        <v>2100</v>
      </c>
      <c r="K70" s="187">
        <f t="shared" si="11"/>
        <v>2400</v>
      </c>
      <c r="L70" s="187">
        <f t="shared" si="11"/>
        <v>2600</v>
      </c>
      <c r="M70" s="57">
        <f t="shared" si="10"/>
        <v>9803.4</v>
      </c>
    </row>
    <row r="71" spans="1:13" ht="23.25" customHeight="1" thickBot="1" x14ac:dyDescent="0.3">
      <c r="A71" s="210"/>
      <c r="B71" s="210"/>
      <c r="C71" s="3" t="s">
        <v>12</v>
      </c>
      <c r="D71" s="2"/>
      <c r="E71" s="17"/>
      <c r="F71" s="4"/>
      <c r="G71" s="172"/>
      <c r="H71" s="163"/>
      <c r="I71" s="171"/>
      <c r="J71" s="66"/>
      <c r="K71" s="66"/>
      <c r="L71" s="66"/>
      <c r="M71" s="57"/>
    </row>
    <row r="72" spans="1:13" ht="24.75" thickBot="1" x14ac:dyDescent="0.3">
      <c r="A72" s="210"/>
      <c r="B72" s="210"/>
      <c r="C72" s="12" t="s">
        <v>47</v>
      </c>
      <c r="D72" s="2">
        <v>807</v>
      </c>
      <c r="E72" s="17" t="s">
        <v>49</v>
      </c>
      <c r="F72" s="168" t="s">
        <v>151</v>
      </c>
      <c r="G72" s="172">
        <v>244</v>
      </c>
      <c r="H72" s="163">
        <v>700</v>
      </c>
      <c r="I72" s="171">
        <v>2003.4</v>
      </c>
      <c r="J72" s="66">
        <v>2100</v>
      </c>
      <c r="K72" s="66">
        <v>2400</v>
      </c>
      <c r="L72" s="66">
        <v>2600</v>
      </c>
      <c r="M72" s="57">
        <f t="shared" si="10"/>
        <v>9803.4</v>
      </c>
    </row>
    <row r="73" spans="1:13" ht="15.75" thickBot="1" x14ac:dyDescent="0.3">
      <c r="A73" s="211"/>
      <c r="B73" s="211"/>
      <c r="C73" s="3" t="s">
        <v>59</v>
      </c>
      <c r="D73" s="2"/>
      <c r="E73" s="17" t="s">
        <v>11</v>
      </c>
      <c r="F73" s="4" t="s">
        <v>11</v>
      </c>
      <c r="G73" s="172" t="s">
        <v>11</v>
      </c>
      <c r="H73" s="163"/>
      <c r="I73" s="171"/>
      <c r="J73" s="66"/>
      <c r="K73" s="66"/>
      <c r="L73" s="66"/>
      <c r="M73" s="57"/>
    </row>
    <row r="74" spans="1:13" ht="18.75" customHeight="1" thickBot="1" x14ac:dyDescent="0.3">
      <c r="A74" s="231" t="s">
        <v>82</v>
      </c>
      <c r="B74" s="231" t="s">
        <v>124</v>
      </c>
      <c r="C74" s="3" t="s">
        <v>18</v>
      </c>
      <c r="D74" s="2"/>
      <c r="E74" s="17"/>
      <c r="F74" s="4"/>
      <c r="G74" s="172"/>
      <c r="H74" s="163">
        <f>H76+H77</f>
        <v>0</v>
      </c>
      <c r="I74" s="171">
        <f>I76+I77</f>
        <v>0</v>
      </c>
      <c r="J74" s="66">
        <f>J76+J77</f>
        <v>0</v>
      </c>
      <c r="K74" s="66">
        <f>K76+K77</f>
        <v>0</v>
      </c>
      <c r="L74" s="66">
        <f>L76+L77</f>
        <v>0</v>
      </c>
      <c r="M74" s="57">
        <f t="shared" si="10"/>
        <v>0</v>
      </c>
    </row>
    <row r="75" spans="1:13" ht="23.25" customHeight="1" thickBot="1" x14ac:dyDescent="0.3">
      <c r="A75" s="232"/>
      <c r="B75" s="232"/>
      <c r="C75" s="3" t="s">
        <v>12</v>
      </c>
      <c r="D75" s="2"/>
      <c r="E75" s="17"/>
      <c r="F75" s="4"/>
      <c r="G75" s="172"/>
      <c r="H75" s="163"/>
      <c r="I75" s="171"/>
      <c r="J75" s="66"/>
      <c r="K75" s="66"/>
      <c r="L75" s="66"/>
      <c r="M75" s="57"/>
    </row>
    <row r="76" spans="1:13" ht="24.75" thickBot="1" x14ac:dyDescent="0.3">
      <c r="A76" s="232"/>
      <c r="B76" s="232"/>
      <c r="C76" s="12" t="s">
        <v>47</v>
      </c>
      <c r="D76" s="2">
        <v>807</v>
      </c>
      <c r="E76" s="17" t="s">
        <v>49</v>
      </c>
      <c r="F76" s="168" t="s">
        <v>151</v>
      </c>
      <c r="G76" s="172">
        <v>244</v>
      </c>
      <c r="H76" s="163">
        <v>0</v>
      </c>
      <c r="I76" s="171">
        <v>0</v>
      </c>
      <c r="J76" s="66">
        <v>0</v>
      </c>
      <c r="K76" s="66">
        <v>0</v>
      </c>
      <c r="L76" s="66">
        <v>0</v>
      </c>
      <c r="M76" s="57">
        <f t="shared" si="10"/>
        <v>0</v>
      </c>
    </row>
    <row r="77" spans="1:13" ht="15.75" thickBot="1" x14ac:dyDescent="0.3">
      <c r="A77" s="233"/>
      <c r="B77" s="232"/>
      <c r="C77" s="3" t="s">
        <v>59</v>
      </c>
      <c r="D77" s="2"/>
      <c r="E77" s="17" t="s">
        <v>11</v>
      </c>
      <c r="F77" s="4" t="s">
        <v>11</v>
      </c>
      <c r="G77" s="172" t="s">
        <v>11</v>
      </c>
      <c r="H77" s="163"/>
      <c r="I77" s="171"/>
      <c r="J77" s="66"/>
      <c r="K77" s="66"/>
      <c r="L77" s="66"/>
      <c r="M77" s="57"/>
    </row>
    <row r="78" spans="1:13" ht="20.25" customHeight="1" thickBot="1" x14ac:dyDescent="0.3">
      <c r="A78" s="231" t="s">
        <v>83</v>
      </c>
      <c r="B78" s="209" t="s">
        <v>119</v>
      </c>
      <c r="C78" s="3" t="s">
        <v>18</v>
      </c>
      <c r="D78" s="2"/>
      <c r="E78" s="17"/>
      <c r="F78" s="4"/>
      <c r="G78" s="172"/>
      <c r="H78" s="163">
        <f>H80+H81</f>
        <v>0</v>
      </c>
      <c r="I78" s="171">
        <f>I80+I81</f>
        <v>0</v>
      </c>
      <c r="J78" s="66">
        <f>J80+J81</f>
        <v>0</v>
      </c>
      <c r="K78" s="66">
        <f>K80+K81</f>
        <v>0</v>
      </c>
      <c r="L78" s="66">
        <f>L80+L81</f>
        <v>0</v>
      </c>
      <c r="M78" s="57">
        <f t="shared" si="10"/>
        <v>0</v>
      </c>
    </row>
    <row r="79" spans="1:13" ht="23.25" customHeight="1" thickBot="1" x14ac:dyDescent="0.3">
      <c r="A79" s="232"/>
      <c r="B79" s="210"/>
      <c r="C79" s="3" t="s">
        <v>12</v>
      </c>
      <c r="D79" s="2"/>
      <c r="E79" s="17"/>
      <c r="F79" s="4"/>
      <c r="G79" s="172"/>
      <c r="H79" s="163"/>
      <c r="I79" s="171"/>
      <c r="J79" s="66"/>
      <c r="K79" s="66"/>
      <c r="L79" s="66"/>
      <c r="M79" s="57"/>
    </row>
    <row r="80" spans="1:13" ht="24.75" thickBot="1" x14ac:dyDescent="0.3">
      <c r="A80" s="232"/>
      <c r="B80" s="210"/>
      <c r="C80" s="12" t="s">
        <v>47</v>
      </c>
      <c r="D80" s="2">
        <v>807</v>
      </c>
      <c r="E80" s="17" t="s">
        <v>49</v>
      </c>
      <c r="F80" s="168" t="s">
        <v>151</v>
      </c>
      <c r="G80" s="172">
        <v>244</v>
      </c>
      <c r="H80" s="163">
        <v>0</v>
      </c>
      <c r="I80" s="171">
        <v>0</v>
      </c>
      <c r="J80" s="66">
        <v>0</v>
      </c>
      <c r="K80" s="66">
        <v>0</v>
      </c>
      <c r="L80" s="66">
        <v>0</v>
      </c>
      <c r="M80" s="57">
        <f t="shared" si="10"/>
        <v>0</v>
      </c>
    </row>
    <row r="81" spans="1:13" ht="17.25" customHeight="1" thickBot="1" x14ac:dyDescent="0.3">
      <c r="A81" s="233"/>
      <c r="B81" s="211"/>
      <c r="C81" s="3" t="s">
        <v>59</v>
      </c>
      <c r="D81" s="2"/>
      <c r="E81" s="17" t="s">
        <v>11</v>
      </c>
      <c r="F81" s="4" t="s">
        <v>11</v>
      </c>
      <c r="G81" s="172" t="s">
        <v>11</v>
      </c>
      <c r="H81" s="163"/>
      <c r="I81" s="171"/>
      <c r="J81" s="66"/>
      <c r="K81" s="66"/>
      <c r="L81" s="66"/>
      <c r="M81" s="57"/>
    </row>
    <row r="82" spans="1:13" ht="19.5" customHeight="1" thickBot="1" x14ac:dyDescent="0.3">
      <c r="A82" s="231" t="s">
        <v>84</v>
      </c>
      <c r="B82" s="209" t="s">
        <v>120</v>
      </c>
      <c r="C82" s="3" t="s">
        <v>18</v>
      </c>
      <c r="D82" s="2"/>
      <c r="E82" s="17"/>
      <c r="F82" s="4"/>
      <c r="G82" s="172"/>
      <c r="H82" s="163">
        <f>H84+H85</f>
        <v>0</v>
      </c>
      <c r="I82" s="171">
        <f>I84+I85</f>
        <v>0</v>
      </c>
      <c r="J82" s="66">
        <f>J84+J85</f>
        <v>0</v>
      </c>
      <c r="K82" s="66">
        <f>K84+K85</f>
        <v>0</v>
      </c>
      <c r="L82" s="66">
        <f>L84+L85</f>
        <v>0</v>
      </c>
      <c r="M82" s="57">
        <f t="shared" si="10"/>
        <v>0</v>
      </c>
    </row>
    <row r="83" spans="1:13" ht="23.25" customHeight="1" thickBot="1" x14ac:dyDescent="0.3">
      <c r="A83" s="232"/>
      <c r="B83" s="210"/>
      <c r="C83" s="3" t="s">
        <v>12</v>
      </c>
      <c r="D83" s="2"/>
      <c r="E83" s="17"/>
      <c r="F83" s="4"/>
      <c r="G83" s="172"/>
      <c r="H83" s="163"/>
      <c r="I83" s="171"/>
      <c r="J83" s="66"/>
      <c r="K83" s="66"/>
      <c r="L83" s="66"/>
      <c r="M83" s="57"/>
    </row>
    <row r="84" spans="1:13" ht="24.75" thickBot="1" x14ac:dyDescent="0.3">
      <c r="A84" s="232"/>
      <c r="B84" s="210"/>
      <c r="C84" s="12" t="s">
        <v>47</v>
      </c>
      <c r="D84" s="2">
        <v>807</v>
      </c>
      <c r="E84" s="17" t="s">
        <v>49</v>
      </c>
      <c r="F84" s="168" t="s">
        <v>151</v>
      </c>
      <c r="G84" s="172">
        <v>244</v>
      </c>
      <c r="H84" s="163">
        <v>0</v>
      </c>
      <c r="I84" s="171">
        <v>0</v>
      </c>
      <c r="J84" s="66">
        <v>0</v>
      </c>
      <c r="K84" s="66">
        <v>0</v>
      </c>
      <c r="L84" s="66">
        <v>0</v>
      </c>
      <c r="M84" s="57">
        <f t="shared" si="10"/>
        <v>0</v>
      </c>
    </row>
    <row r="85" spans="1:13" ht="15.75" thickBot="1" x14ac:dyDescent="0.3">
      <c r="A85" s="233"/>
      <c r="B85" s="211"/>
      <c r="C85" s="3" t="s">
        <v>59</v>
      </c>
      <c r="D85" s="2"/>
      <c r="E85" s="17" t="s">
        <v>11</v>
      </c>
      <c r="F85" s="40" t="s">
        <v>11</v>
      </c>
      <c r="G85" s="172" t="s">
        <v>11</v>
      </c>
      <c r="H85" s="163"/>
      <c r="I85" s="171"/>
      <c r="J85" s="66"/>
      <c r="K85" s="66"/>
      <c r="L85" s="66"/>
      <c r="M85" s="57"/>
    </row>
    <row r="86" spans="1:13" s="72" customFormat="1" ht="19.5" customHeight="1" thickBot="1" x14ac:dyDescent="0.3">
      <c r="A86" s="217" t="s">
        <v>23</v>
      </c>
      <c r="B86" s="217" t="s">
        <v>195</v>
      </c>
      <c r="C86" s="67" t="s">
        <v>18</v>
      </c>
      <c r="D86" s="68"/>
      <c r="E86" s="69"/>
      <c r="F86" s="70"/>
      <c r="G86" s="70"/>
      <c r="H86" s="71">
        <f>H88+H89</f>
        <v>0</v>
      </c>
      <c r="I86" s="171">
        <f>I88+I89</f>
        <v>1170.5</v>
      </c>
      <c r="J86" s="71">
        <f>J88+J89</f>
        <v>0</v>
      </c>
      <c r="K86" s="71">
        <f>K88+K89</f>
        <v>0</v>
      </c>
      <c r="L86" s="71">
        <f>L88+L89</f>
        <v>0</v>
      </c>
      <c r="M86" s="71">
        <f t="shared" si="10"/>
        <v>1170.5</v>
      </c>
    </row>
    <row r="87" spans="1:13" s="72" customFormat="1" ht="23.25" customHeight="1" thickBot="1" x14ac:dyDescent="0.3">
      <c r="A87" s="218"/>
      <c r="B87" s="218"/>
      <c r="C87" s="67" t="s">
        <v>12</v>
      </c>
      <c r="D87" s="68"/>
      <c r="E87" s="69"/>
      <c r="F87" s="70"/>
      <c r="G87" s="70"/>
      <c r="H87" s="71"/>
      <c r="I87" s="171"/>
      <c r="J87" s="71"/>
      <c r="K87" s="71"/>
      <c r="L87" s="71"/>
      <c r="M87" s="71"/>
    </row>
    <row r="88" spans="1:13" s="72" customFormat="1" ht="24.75" thickBot="1" x14ac:dyDescent="0.3">
      <c r="A88" s="218"/>
      <c r="B88" s="218"/>
      <c r="C88" s="73" t="s">
        <v>47</v>
      </c>
      <c r="D88" s="68">
        <v>807</v>
      </c>
      <c r="E88" s="69" t="s">
        <v>49</v>
      </c>
      <c r="F88" s="74" t="s">
        <v>184</v>
      </c>
      <c r="G88" s="70">
        <v>240</v>
      </c>
      <c r="H88" s="71">
        <v>0</v>
      </c>
      <c r="I88" s="171">
        <v>1170.5</v>
      </c>
      <c r="J88" s="71">
        <v>0</v>
      </c>
      <c r="K88" s="71">
        <v>0</v>
      </c>
      <c r="L88" s="71">
        <v>0</v>
      </c>
      <c r="M88" s="71">
        <f t="shared" si="10"/>
        <v>1170.5</v>
      </c>
    </row>
    <row r="89" spans="1:13" s="72" customFormat="1" ht="25.5" customHeight="1" thickBot="1" x14ac:dyDescent="0.3">
      <c r="A89" s="219"/>
      <c r="B89" s="219"/>
      <c r="C89" s="67" t="s">
        <v>59</v>
      </c>
      <c r="D89" s="68"/>
      <c r="E89" s="69" t="s">
        <v>49</v>
      </c>
      <c r="F89" s="74">
        <v>120075080</v>
      </c>
      <c r="G89" s="70">
        <v>240</v>
      </c>
      <c r="H89" s="71">
        <v>0</v>
      </c>
      <c r="I89" s="171">
        <v>0</v>
      </c>
      <c r="J89" s="71">
        <v>0</v>
      </c>
      <c r="K89" s="71">
        <v>0</v>
      </c>
      <c r="L89" s="71">
        <v>0</v>
      </c>
      <c r="M89" s="71">
        <f t="shared" si="10"/>
        <v>0</v>
      </c>
    </row>
    <row r="90" spans="1:13" s="72" customFormat="1" ht="18" customHeight="1" thickBot="1" x14ac:dyDescent="0.3">
      <c r="A90" s="217" t="s">
        <v>24</v>
      </c>
      <c r="B90" s="217" t="s">
        <v>138</v>
      </c>
      <c r="C90" s="67" t="s">
        <v>18</v>
      </c>
      <c r="D90" s="68"/>
      <c r="E90" s="69"/>
      <c r="F90" s="70"/>
      <c r="G90" s="70"/>
      <c r="H90" s="71">
        <f>H92+H93</f>
        <v>3352</v>
      </c>
      <c r="I90" s="171">
        <f>I92+I93</f>
        <v>2968.9</v>
      </c>
      <c r="J90" s="71">
        <f>J92+J93</f>
        <v>0</v>
      </c>
      <c r="K90" s="71">
        <f>K92+K93</f>
        <v>0</v>
      </c>
      <c r="L90" s="71">
        <f>L92+L93</f>
        <v>0</v>
      </c>
      <c r="M90" s="71">
        <f t="shared" si="10"/>
        <v>6320.9</v>
      </c>
    </row>
    <row r="91" spans="1:13" s="72" customFormat="1" ht="23.25" customHeight="1" thickBot="1" x14ac:dyDescent="0.3">
      <c r="A91" s="218"/>
      <c r="B91" s="218"/>
      <c r="C91" s="67" t="s">
        <v>12</v>
      </c>
      <c r="D91" s="68"/>
      <c r="E91" s="69"/>
      <c r="F91" s="70"/>
      <c r="G91" s="70"/>
      <c r="H91" s="71"/>
      <c r="I91" s="171"/>
      <c r="J91" s="71"/>
      <c r="K91" s="71"/>
      <c r="L91" s="71"/>
      <c r="M91" s="71"/>
    </row>
    <row r="92" spans="1:13" s="72" customFormat="1" ht="24.75" thickBot="1" x14ac:dyDescent="0.3">
      <c r="A92" s="218"/>
      <c r="B92" s="218"/>
      <c r="C92" s="73" t="s">
        <v>47</v>
      </c>
      <c r="D92" s="68">
        <v>807</v>
      </c>
      <c r="E92" s="69" t="s">
        <v>49</v>
      </c>
      <c r="F92" s="74" t="s">
        <v>127</v>
      </c>
      <c r="G92" s="70">
        <v>244</v>
      </c>
      <c r="H92" s="71">
        <v>212</v>
      </c>
      <c r="I92" s="171">
        <v>441.8</v>
      </c>
      <c r="J92" s="71">
        <v>0</v>
      </c>
      <c r="K92" s="71">
        <v>0</v>
      </c>
      <c r="L92" s="71">
        <v>0</v>
      </c>
      <c r="M92" s="71">
        <f t="shared" si="10"/>
        <v>653.79999999999995</v>
      </c>
    </row>
    <row r="93" spans="1:13" s="72" customFormat="1" ht="27.75" customHeight="1" thickBot="1" x14ac:dyDescent="0.3">
      <c r="A93" s="219"/>
      <c r="B93" s="219"/>
      <c r="C93" s="67" t="s">
        <v>59</v>
      </c>
      <c r="D93" s="68"/>
      <c r="E93" s="69" t="s">
        <v>49</v>
      </c>
      <c r="F93" s="74" t="s">
        <v>127</v>
      </c>
      <c r="G93" s="70">
        <v>244</v>
      </c>
      <c r="H93" s="71">
        <v>3140</v>
      </c>
      <c r="I93" s="171">
        <v>2527.1</v>
      </c>
      <c r="J93" s="71">
        <v>0</v>
      </c>
      <c r="K93" s="71">
        <v>0</v>
      </c>
      <c r="L93" s="71">
        <v>0</v>
      </c>
      <c r="M93" s="71">
        <f t="shared" si="10"/>
        <v>5667.1</v>
      </c>
    </row>
    <row r="94" spans="1:13" s="72" customFormat="1" ht="18.75" customHeight="1" thickBot="1" x14ac:dyDescent="0.3">
      <c r="A94" s="217" t="s">
        <v>44</v>
      </c>
      <c r="B94" s="217" t="s">
        <v>142</v>
      </c>
      <c r="C94" s="67" t="s">
        <v>18</v>
      </c>
      <c r="D94" s="68"/>
      <c r="E94" s="69"/>
      <c r="F94" s="70"/>
      <c r="G94" s="70"/>
      <c r="H94" s="71">
        <f>H96+H97</f>
        <v>0</v>
      </c>
      <c r="I94" s="171">
        <f>I96+I97</f>
        <v>0</v>
      </c>
      <c r="J94" s="71">
        <f>J96+J97</f>
        <v>0</v>
      </c>
      <c r="K94" s="71">
        <f>K96+K97</f>
        <v>0</v>
      </c>
      <c r="L94" s="71">
        <f>L96+L97</f>
        <v>0</v>
      </c>
      <c r="M94" s="71">
        <f t="shared" si="10"/>
        <v>0</v>
      </c>
    </row>
    <row r="95" spans="1:13" s="72" customFormat="1" ht="23.25" customHeight="1" thickBot="1" x14ac:dyDescent="0.3">
      <c r="A95" s="218"/>
      <c r="B95" s="218"/>
      <c r="C95" s="67" t="s">
        <v>12</v>
      </c>
      <c r="D95" s="68"/>
      <c r="E95" s="69"/>
      <c r="F95" s="70"/>
      <c r="G95" s="70"/>
      <c r="H95" s="71"/>
      <c r="I95" s="171"/>
      <c r="J95" s="71"/>
      <c r="K95" s="71"/>
      <c r="L95" s="71"/>
      <c r="M95" s="71"/>
    </row>
    <row r="96" spans="1:13" s="72" customFormat="1" ht="24.75" thickBot="1" x14ac:dyDescent="0.3">
      <c r="A96" s="218"/>
      <c r="B96" s="218"/>
      <c r="C96" s="73" t="s">
        <v>47</v>
      </c>
      <c r="D96" s="68">
        <v>807</v>
      </c>
      <c r="E96" s="69" t="s">
        <v>49</v>
      </c>
      <c r="F96" s="74" t="s">
        <v>179</v>
      </c>
      <c r="G96" s="70">
        <v>240</v>
      </c>
      <c r="H96" s="71">
        <v>0</v>
      </c>
      <c r="I96" s="171">
        <v>0</v>
      </c>
      <c r="J96" s="71">
        <v>0</v>
      </c>
      <c r="K96" s="71">
        <v>0</v>
      </c>
      <c r="L96" s="71">
        <v>0</v>
      </c>
      <c r="M96" s="71">
        <f t="shared" si="10"/>
        <v>0</v>
      </c>
    </row>
    <row r="97" spans="1:13" s="72" customFormat="1" ht="19.5" customHeight="1" thickBot="1" x14ac:dyDescent="0.3">
      <c r="A97" s="219"/>
      <c r="B97" s="219"/>
      <c r="C97" s="67" t="s">
        <v>59</v>
      </c>
      <c r="D97" s="68"/>
      <c r="E97" s="69" t="s">
        <v>49</v>
      </c>
      <c r="F97" s="74" t="s">
        <v>179</v>
      </c>
      <c r="G97" s="70">
        <v>240</v>
      </c>
      <c r="H97" s="71">
        <v>0</v>
      </c>
      <c r="I97" s="171">
        <v>0</v>
      </c>
      <c r="J97" s="71">
        <v>0</v>
      </c>
      <c r="K97" s="71">
        <v>0</v>
      </c>
      <c r="L97" s="71">
        <v>0</v>
      </c>
      <c r="M97" s="71">
        <f t="shared" si="10"/>
        <v>0</v>
      </c>
    </row>
    <row r="98" spans="1:13" s="72" customFormat="1" ht="18.75" customHeight="1" thickBot="1" x14ac:dyDescent="0.3">
      <c r="A98" s="217" t="s">
        <v>161</v>
      </c>
      <c r="B98" s="217" t="s">
        <v>170</v>
      </c>
      <c r="C98" s="67" t="s">
        <v>18</v>
      </c>
      <c r="D98" s="68"/>
      <c r="E98" s="69"/>
      <c r="F98" s="70"/>
      <c r="G98" s="70"/>
      <c r="H98" s="71">
        <f>H100+H101</f>
        <v>682.5</v>
      </c>
      <c r="I98" s="171">
        <f>I100+I101</f>
        <v>716.3</v>
      </c>
      <c r="J98" s="71">
        <f>J100+J101</f>
        <v>716.3</v>
      </c>
      <c r="K98" s="71">
        <f>K100+K101</f>
        <v>716.3</v>
      </c>
      <c r="L98" s="71">
        <f>L100+L101</f>
        <v>716.3</v>
      </c>
      <c r="M98" s="71">
        <f t="shared" si="10"/>
        <v>3547.7</v>
      </c>
    </row>
    <row r="99" spans="1:13" s="72" customFormat="1" ht="23.25" customHeight="1" thickBot="1" x14ac:dyDescent="0.3">
      <c r="A99" s="218"/>
      <c r="B99" s="218"/>
      <c r="C99" s="67" t="s">
        <v>12</v>
      </c>
      <c r="D99" s="68"/>
      <c r="E99" s="69"/>
      <c r="F99" s="70"/>
      <c r="G99" s="70"/>
      <c r="H99" s="71"/>
      <c r="I99" s="171"/>
      <c r="J99" s="71"/>
      <c r="K99" s="71"/>
      <c r="L99" s="71"/>
      <c r="M99" s="71"/>
    </row>
    <row r="100" spans="1:13" s="72" customFormat="1" ht="24.75" thickBot="1" x14ac:dyDescent="0.3">
      <c r="A100" s="218"/>
      <c r="B100" s="218"/>
      <c r="C100" s="73" t="s">
        <v>177</v>
      </c>
      <c r="D100" s="68">
        <v>807</v>
      </c>
      <c r="E100" s="69" t="s">
        <v>49</v>
      </c>
      <c r="F100" s="74" t="s">
        <v>178</v>
      </c>
      <c r="G100" s="70">
        <v>240</v>
      </c>
      <c r="H100" s="71">
        <v>0</v>
      </c>
      <c r="I100" s="171">
        <v>0</v>
      </c>
      <c r="J100" s="71">
        <v>0</v>
      </c>
      <c r="K100" s="71">
        <v>0</v>
      </c>
      <c r="L100" s="71">
        <v>0</v>
      </c>
      <c r="M100" s="71">
        <f t="shared" ref="M100:M102" si="12">H100+I100+L100+J100+K100</f>
        <v>0</v>
      </c>
    </row>
    <row r="101" spans="1:13" s="72" customFormat="1" ht="24.75" customHeight="1" thickBot="1" x14ac:dyDescent="0.3">
      <c r="A101" s="219"/>
      <c r="B101" s="219"/>
      <c r="C101" s="73" t="s">
        <v>162</v>
      </c>
      <c r="D101" s="68"/>
      <c r="E101" s="69" t="s">
        <v>49</v>
      </c>
      <c r="F101" s="74" t="s">
        <v>178</v>
      </c>
      <c r="G101" s="70">
        <v>240</v>
      </c>
      <c r="H101" s="71">
        <v>682.5</v>
      </c>
      <c r="I101" s="171">
        <v>716.3</v>
      </c>
      <c r="J101" s="71">
        <v>716.3</v>
      </c>
      <c r="K101" s="71">
        <v>716.3</v>
      </c>
      <c r="L101" s="71">
        <v>716.3</v>
      </c>
      <c r="M101" s="71">
        <f t="shared" si="12"/>
        <v>3547.7</v>
      </c>
    </row>
    <row r="102" spans="1:13" s="72" customFormat="1" ht="18.75" customHeight="1" thickBot="1" x14ac:dyDescent="0.3">
      <c r="A102" s="217" t="s">
        <v>219</v>
      </c>
      <c r="B102" s="217" t="s">
        <v>220</v>
      </c>
      <c r="C102" s="67" t="s">
        <v>18</v>
      </c>
      <c r="D102" s="68"/>
      <c r="E102" s="69"/>
      <c r="F102" s="70"/>
      <c r="G102" s="70"/>
      <c r="H102" s="71">
        <f>H104+H105</f>
        <v>0</v>
      </c>
      <c r="I102" s="171">
        <f>I104+I105</f>
        <v>3061</v>
      </c>
      <c r="J102" s="71">
        <f>J104+J105</f>
        <v>0</v>
      </c>
      <c r="K102" s="71">
        <f>K104+K105</f>
        <v>0</v>
      </c>
      <c r="L102" s="71">
        <f>L104+L105</f>
        <v>0</v>
      </c>
      <c r="M102" s="71">
        <f t="shared" si="12"/>
        <v>3061</v>
      </c>
    </row>
    <row r="103" spans="1:13" s="72" customFormat="1" ht="23.25" customHeight="1" thickBot="1" x14ac:dyDescent="0.3">
      <c r="A103" s="218"/>
      <c r="B103" s="218"/>
      <c r="C103" s="67" t="s">
        <v>12</v>
      </c>
      <c r="D103" s="68"/>
      <c r="E103" s="69"/>
      <c r="F103" s="70"/>
      <c r="G103" s="70"/>
      <c r="H103" s="71"/>
      <c r="I103" s="171"/>
      <c r="J103" s="71"/>
      <c r="K103" s="71"/>
      <c r="L103" s="71"/>
      <c r="M103" s="71"/>
    </row>
    <row r="104" spans="1:13" s="72" customFormat="1" ht="24.75" thickBot="1" x14ac:dyDescent="0.3">
      <c r="A104" s="218"/>
      <c r="B104" s="218"/>
      <c r="C104" s="73" t="s">
        <v>47</v>
      </c>
      <c r="D104" s="68">
        <v>807</v>
      </c>
      <c r="E104" s="69" t="s">
        <v>49</v>
      </c>
      <c r="F104" s="74" t="s">
        <v>179</v>
      </c>
      <c r="G104" s="70">
        <v>240</v>
      </c>
      <c r="H104" s="71">
        <v>0</v>
      </c>
      <c r="I104" s="171">
        <v>61.4</v>
      </c>
      <c r="J104" s="71">
        <v>0</v>
      </c>
      <c r="K104" s="71">
        <v>0</v>
      </c>
      <c r="L104" s="71">
        <v>0</v>
      </c>
      <c r="M104" s="71">
        <f t="shared" ref="M104:M105" si="13">H104+I104+L104+J104+K104</f>
        <v>61.4</v>
      </c>
    </row>
    <row r="105" spans="1:13" s="72" customFormat="1" ht="27" customHeight="1" thickBot="1" x14ac:dyDescent="0.3">
      <c r="A105" s="219"/>
      <c r="B105" s="219"/>
      <c r="C105" s="67" t="s">
        <v>59</v>
      </c>
      <c r="D105" s="68"/>
      <c r="E105" s="69" t="s">
        <v>49</v>
      </c>
      <c r="F105" s="74" t="s">
        <v>179</v>
      </c>
      <c r="G105" s="70">
        <v>240</v>
      </c>
      <c r="H105" s="71">
        <v>0</v>
      </c>
      <c r="I105" s="171">
        <v>2999.6</v>
      </c>
      <c r="J105" s="71">
        <v>0</v>
      </c>
      <c r="K105" s="71">
        <v>0</v>
      </c>
      <c r="L105" s="71">
        <v>0</v>
      </c>
      <c r="M105" s="71">
        <f t="shared" si="13"/>
        <v>2999.6</v>
      </c>
    </row>
    <row r="106" spans="1:13" s="54" customFormat="1" ht="31.5" customHeight="1" thickBot="1" x14ac:dyDescent="0.3">
      <c r="A106" s="212" t="s">
        <v>25</v>
      </c>
      <c r="B106" s="212" t="s">
        <v>57</v>
      </c>
      <c r="C106" s="59" t="s">
        <v>14</v>
      </c>
      <c r="D106" s="60"/>
      <c r="E106" s="61"/>
      <c r="F106" s="64" t="s">
        <v>183</v>
      </c>
      <c r="G106" s="62"/>
      <c r="H106" s="58">
        <f>H108+H109</f>
        <v>700</v>
      </c>
      <c r="I106" s="58">
        <f t="shared" ref="I106:L106" si="14">I108+I109</f>
        <v>1500</v>
      </c>
      <c r="J106" s="58">
        <f t="shared" si="14"/>
        <v>1191.8</v>
      </c>
      <c r="K106" s="58">
        <f t="shared" si="14"/>
        <v>1842.9</v>
      </c>
      <c r="L106" s="58">
        <f t="shared" si="14"/>
        <v>2000</v>
      </c>
      <c r="M106" s="58">
        <f t="shared" si="10"/>
        <v>7234.7000000000007</v>
      </c>
    </row>
    <row r="107" spans="1:13" s="54" customFormat="1" ht="18" customHeight="1" thickBot="1" x14ac:dyDescent="0.3">
      <c r="A107" s="213"/>
      <c r="B107" s="213"/>
      <c r="C107" s="59" t="s">
        <v>12</v>
      </c>
      <c r="D107" s="60"/>
      <c r="E107" s="61"/>
      <c r="F107" s="62"/>
      <c r="G107" s="62"/>
      <c r="H107" s="58"/>
      <c r="I107" s="170"/>
      <c r="J107" s="58"/>
      <c r="K107" s="58"/>
      <c r="L107" s="58"/>
      <c r="M107" s="58"/>
    </row>
    <row r="108" spans="1:13" s="54" customFormat="1" ht="24.75" thickBot="1" x14ac:dyDescent="0.3">
      <c r="A108" s="213"/>
      <c r="B108" s="213"/>
      <c r="C108" s="63" t="s">
        <v>47</v>
      </c>
      <c r="D108" s="60">
        <v>807</v>
      </c>
      <c r="E108" s="61" t="s">
        <v>11</v>
      </c>
      <c r="F108" s="64" t="s">
        <v>61</v>
      </c>
      <c r="G108" s="62" t="s">
        <v>11</v>
      </c>
      <c r="H108" s="58">
        <f>H112+H116+H120+H124</f>
        <v>700</v>
      </c>
      <c r="I108" s="170">
        <f>I112+I116+I120+I124</f>
        <v>1500</v>
      </c>
      <c r="J108" s="58">
        <f t="shared" ref="J108:L108" si="15">J112+J116+J120+J124</f>
        <v>1191.8</v>
      </c>
      <c r="K108" s="58">
        <f t="shared" si="15"/>
        <v>1842.9</v>
      </c>
      <c r="L108" s="58">
        <f t="shared" si="15"/>
        <v>2000</v>
      </c>
      <c r="M108" s="58">
        <f t="shared" si="10"/>
        <v>7234.7000000000007</v>
      </c>
    </row>
    <row r="109" spans="1:13" s="54" customFormat="1" ht="15.75" thickBot="1" x14ac:dyDescent="0.3">
      <c r="A109" s="188"/>
      <c r="B109" s="188"/>
      <c r="C109" s="63" t="s">
        <v>59</v>
      </c>
      <c r="D109" s="60">
        <v>807</v>
      </c>
      <c r="E109" s="61" t="s">
        <v>11</v>
      </c>
      <c r="F109" s="64" t="s">
        <v>182</v>
      </c>
      <c r="G109" s="62" t="s">
        <v>11</v>
      </c>
      <c r="H109" s="58">
        <f>H113+H117+H121</f>
        <v>0</v>
      </c>
      <c r="I109" s="58">
        <f>I113+I117+I121</f>
        <v>0</v>
      </c>
      <c r="J109" s="58">
        <f>J113+J117</f>
        <v>0</v>
      </c>
      <c r="K109" s="58">
        <f>K113+K117</f>
        <v>0</v>
      </c>
      <c r="L109" s="58">
        <f>L113+L117</f>
        <v>0</v>
      </c>
      <c r="M109" s="58">
        <f t="shared" si="10"/>
        <v>0</v>
      </c>
    </row>
    <row r="110" spans="1:13" s="72" customFormat="1" ht="19.5" customHeight="1" thickBot="1" x14ac:dyDescent="0.3">
      <c r="A110" s="217" t="s">
        <v>26</v>
      </c>
      <c r="B110" s="228" t="s">
        <v>62</v>
      </c>
      <c r="C110" s="67" t="s">
        <v>18</v>
      </c>
      <c r="D110" s="68"/>
      <c r="E110" s="69"/>
      <c r="F110" s="70"/>
      <c r="G110" s="70"/>
      <c r="H110" s="71">
        <f>H112+H113</f>
        <v>700</v>
      </c>
      <c r="I110" s="171">
        <f>I112+I113</f>
        <v>900</v>
      </c>
      <c r="J110" s="71">
        <f>J112+J113</f>
        <v>1191.8</v>
      </c>
      <c r="K110" s="71">
        <f>K112+K113</f>
        <v>1842.9</v>
      </c>
      <c r="L110" s="71">
        <f>L112+L113</f>
        <v>2000</v>
      </c>
      <c r="M110" s="71">
        <f t="shared" si="10"/>
        <v>6634.7000000000007</v>
      </c>
    </row>
    <row r="111" spans="1:13" s="72" customFormat="1" ht="18" customHeight="1" thickBot="1" x14ac:dyDescent="0.3">
      <c r="A111" s="218"/>
      <c r="B111" s="229"/>
      <c r="C111" s="67" t="s">
        <v>12</v>
      </c>
      <c r="D111" s="68"/>
      <c r="E111" s="69"/>
      <c r="F111" s="70"/>
      <c r="G111" s="70"/>
      <c r="H111" s="71"/>
      <c r="I111" s="171"/>
      <c r="J111" s="71"/>
      <c r="K111" s="71"/>
      <c r="L111" s="71"/>
      <c r="M111" s="71"/>
    </row>
    <row r="112" spans="1:13" s="72" customFormat="1" ht="24.75" thickBot="1" x14ac:dyDescent="0.3">
      <c r="A112" s="218"/>
      <c r="B112" s="229"/>
      <c r="C112" s="73" t="s">
        <v>47</v>
      </c>
      <c r="D112" s="68">
        <v>807</v>
      </c>
      <c r="E112" s="69" t="s">
        <v>48</v>
      </c>
      <c r="F112" s="74" t="s">
        <v>152</v>
      </c>
      <c r="G112" s="70">
        <v>244</v>
      </c>
      <c r="H112" s="71">
        <v>700</v>
      </c>
      <c r="I112" s="171">
        <v>900</v>
      </c>
      <c r="J112" s="71">
        <v>1191.8</v>
      </c>
      <c r="K112" s="71">
        <v>1842.9</v>
      </c>
      <c r="L112" s="71">
        <v>2000</v>
      </c>
      <c r="M112" s="71">
        <f t="shared" si="10"/>
        <v>6634.7000000000007</v>
      </c>
    </row>
    <row r="113" spans="1:13" s="72" customFormat="1" ht="18" customHeight="1" thickBot="1" x14ac:dyDescent="0.3">
      <c r="A113" s="219"/>
      <c r="B113" s="230"/>
      <c r="C113" s="67"/>
      <c r="D113" s="68"/>
      <c r="E113" s="69"/>
      <c r="F113" s="70"/>
      <c r="G113" s="70"/>
      <c r="H113" s="71"/>
      <c r="I113" s="171"/>
      <c r="J113" s="71"/>
      <c r="K113" s="71"/>
      <c r="L113" s="71"/>
      <c r="M113" s="71"/>
    </row>
    <row r="114" spans="1:13" s="72" customFormat="1" ht="19.5" customHeight="1" thickBot="1" x14ac:dyDescent="0.3">
      <c r="A114" s="217" t="s">
        <v>180</v>
      </c>
      <c r="B114" s="228" t="s">
        <v>181</v>
      </c>
      <c r="C114" s="67" t="s">
        <v>18</v>
      </c>
      <c r="D114" s="68"/>
      <c r="E114" s="69"/>
      <c r="F114" s="70"/>
      <c r="G114" s="70"/>
      <c r="H114" s="71">
        <f>H116+H117</f>
        <v>0</v>
      </c>
      <c r="I114" s="171">
        <f>I116+I117</f>
        <v>0</v>
      </c>
      <c r="J114" s="71">
        <f>J116+J117</f>
        <v>0</v>
      </c>
      <c r="K114" s="71">
        <f>K116+K117</f>
        <v>0</v>
      </c>
      <c r="L114" s="71">
        <f>L116+L117</f>
        <v>0</v>
      </c>
      <c r="M114" s="71">
        <f t="shared" ref="M114:M118" si="16">H114+I114+L114+J114+K114</f>
        <v>0</v>
      </c>
    </row>
    <row r="115" spans="1:13" s="72" customFormat="1" ht="18" customHeight="1" thickBot="1" x14ac:dyDescent="0.3">
      <c r="A115" s="218"/>
      <c r="B115" s="229"/>
      <c r="C115" s="67" t="s">
        <v>12</v>
      </c>
      <c r="D115" s="68"/>
      <c r="E115" s="69"/>
      <c r="F115" s="70"/>
      <c r="G115" s="70"/>
      <c r="H115" s="71"/>
      <c r="I115" s="171"/>
      <c r="J115" s="71"/>
      <c r="K115" s="71"/>
      <c r="L115" s="71"/>
      <c r="M115" s="71"/>
    </row>
    <row r="116" spans="1:13" s="72" customFormat="1" ht="24.75" thickBot="1" x14ac:dyDescent="0.3">
      <c r="A116" s="218"/>
      <c r="B116" s="229"/>
      <c r="C116" s="73" t="s">
        <v>47</v>
      </c>
      <c r="D116" s="68"/>
      <c r="E116" s="69"/>
      <c r="F116" s="74"/>
      <c r="G116" s="70"/>
      <c r="H116" s="71">
        <v>0</v>
      </c>
      <c r="I116" s="171">
        <v>0</v>
      </c>
      <c r="J116" s="71">
        <v>0</v>
      </c>
      <c r="K116" s="71">
        <v>0</v>
      </c>
      <c r="L116" s="71">
        <v>0</v>
      </c>
      <c r="M116" s="71">
        <f t="shared" si="16"/>
        <v>0</v>
      </c>
    </row>
    <row r="117" spans="1:13" s="72" customFormat="1" ht="18" customHeight="1" thickBot="1" x14ac:dyDescent="0.3">
      <c r="A117" s="219"/>
      <c r="B117" s="230"/>
      <c r="C117" s="67" t="s">
        <v>59</v>
      </c>
      <c r="D117" s="68">
        <v>807</v>
      </c>
      <c r="E117" s="69" t="s">
        <v>48</v>
      </c>
      <c r="F117" s="74" t="s">
        <v>207</v>
      </c>
      <c r="G117" s="70">
        <v>244</v>
      </c>
      <c r="H117" s="71">
        <v>0</v>
      </c>
      <c r="I117" s="171">
        <v>0</v>
      </c>
      <c r="J117" s="71">
        <v>0</v>
      </c>
      <c r="K117" s="71">
        <v>0</v>
      </c>
      <c r="L117" s="71">
        <v>0</v>
      </c>
      <c r="M117" s="71">
        <f t="shared" si="16"/>
        <v>0</v>
      </c>
    </row>
    <row r="118" spans="1:13" s="72" customFormat="1" ht="19.5" customHeight="1" thickBot="1" x14ac:dyDescent="0.3">
      <c r="A118" s="217" t="s">
        <v>185</v>
      </c>
      <c r="B118" s="228" t="s">
        <v>187</v>
      </c>
      <c r="C118" s="67" t="s">
        <v>18</v>
      </c>
      <c r="D118" s="68"/>
      <c r="E118" s="69"/>
      <c r="F118" s="70"/>
      <c r="G118" s="70"/>
      <c r="H118" s="71">
        <f>H120+H121</f>
        <v>0</v>
      </c>
      <c r="I118" s="171">
        <f>I120+I121</f>
        <v>0</v>
      </c>
      <c r="J118" s="71">
        <f>J120+J121</f>
        <v>0</v>
      </c>
      <c r="K118" s="71">
        <f>K120+K121</f>
        <v>0</v>
      </c>
      <c r="L118" s="71">
        <f>L120+L121</f>
        <v>0</v>
      </c>
      <c r="M118" s="71">
        <f t="shared" si="16"/>
        <v>0</v>
      </c>
    </row>
    <row r="119" spans="1:13" s="72" customFormat="1" ht="18" customHeight="1" thickBot="1" x14ac:dyDescent="0.3">
      <c r="A119" s="218"/>
      <c r="B119" s="229"/>
      <c r="C119" s="67" t="s">
        <v>12</v>
      </c>
      <c r="D119" s="68"/>
      <c r="E119" s="69"/>
      <c r="F119" s="70"/>
      <c r="G119" s="70"/>
      <c r="H119" s="71"/>
      <c r="I119" s="171"/>
      <c r="J119" s="71"/>
      <c r="K119" s="71"/>
      <c r="L119" s="71"/>
      <c r="M119" s="71"/>
    </row>
    <row r="120" spans="1:13" s="72" customFormat="1" ht="24.75" thickBot="1" x14ac:dyDescent="0.3">
      <c r="A120" s="218"/>
      <c r="B120" s="229"/>
      <c r="C120" s="73" t="s">
        <v>47</v>
      </c>
      <c r="D120" s="68">
        <v>807</v>
      </c>
      <c r="E120" s="69" t="s">
        <v>48</v>
      </c>
      <c r="F120" s="74" t="s">
        <v>188</v>
      </c>
      <c r="G120" s="70">
        <v>244</v>
      </c>
      <c r="H120" s="71">
        <v>0</v>
      </c>
      <c r="I120" s="171">
        <v>0</v>
      </c>
      <c r="J120" s="71">
        <v>0</v>
      </c>
      <c r="K120" s="71">
        <v>0</v>
      </c>
      <c r="L120" s="71">
        <v>0</v>
      </c>
      <c r="M120" s="71">
        <f t="shared" ref="M120:M122" si="17">H120+I120+L120+J120+K120</f>
        <v>0</v>
      </c>
    </row>
    <row r="121" spans="1:13" s="72" customFormat="1" ht="18" customHeight="1" thickBot="1" x14ac:dyDescent="0.3">
      <c r="A121" s="219"/>
      <c r="B121" s="230"/>
      <c r="C121" s="67" t="s">
        <v>59</v>
      </c>
      <c r="D121" s="68">
        <v>807</v>
      </c>
      <c r="E121" s="69" t="s">
        <v>48</v>
      </c>
      <c r="F121" s="74" t="s">
        <v>186</v>
      </c>
      <c r="G121" s="70">
        <v>244</v>
      </c>
      <c r="H121" s="71">
        <v>0</v>
      </c>
      <c r="I121" s="171">
        <v>0</v>
      </c>
      <c r="J121" s="71">
        <v>0</v>
      </c>
      <c r="K121" s="71">
        <v>0</v>
      </c>
      <c r="L121" s="71">
        <v>0</v>
      </c>
      <c r="M121" s="71">
        <f t="shared" si="17"/>
        <v>0</v>
      </c>
    </row>
    <row r="122" spans="1:13" s="72" customFormat="1" ht="19.5" customHeight="1" thickBot="1" x14ac:dyDescent="0.3">
      <c r="A122" s="217" t="s">
        <v>189</v>
      </c>
      <c r="B122" s="228" t="s">
        <v>218</v>
      </c>
      <c r="C122" s="67" t="s">
        <v>18</v>
      </c>
      <c r="D122" s="68"/>
      <c r="E122" s="69"/>
      <c r="F122" s="70"/>
      <c r="G122" s="70"/>
      <c r="H122" s="71">
        <f>H124+H125</f>
        <v>0</v>
      </c>
      <c r="I122" s="171">
        <f>I124+I125</f>
        <v>600</v>
      </c>
      <c r="J122" s="71">
        <f>J124+J125</f>
        <v>0</v>
      </c>
      <c r="K122" s="71">
        <f>K124+K125</f>
        <v>0</v>
      </c>
      <c r="L122" s="71">
        <f>L124+L125</f>
        <v>0</v>
      </c>
      <c r="M122" s="71">
        <f t="shared" si="17"/>
        <v>600</v>
      </c>
    </row>
    <row r="123" spans="1:13" s="72" customFormat="1" ht="18" customHeight="1" thickBot="1" x14ac:dyDescent="0.3">
      <c r="A123" s="218"/>
      <c r="B123" s="229"/>
      <c r="C123" s="67" t="s">
        <v>12</v>
      </c>
      <c r="D123" s="68"/>
      <c r="E123" s="69"/>
      <c r="F123" s="70"/>
      <c r="G123" s="70"/>
      <c r="H123" s="71"/>
      <c r="I123" s="171"/>
      <c r="J123" s="71"/>
      <c r="K123" s="71"/>
      <c r="L123" s="71"/>
      <c r="M123" s="71"/>
    </row>
    <row r="124" spans="1:13" s="72" customFormat="1" ht="24.75" thickBot="1" x14ac:dyDescent="0.3">
      <c r="A124" s="218"/>
      <c r="B124" s="229"/>
      <c r="C124" s="73" t="s">
        <v>47</v>
      </c>
      <c r="D124" s="68">
        <v>807</v>
      </c>
      <c r="E124" s="69" t="s">
        <v>48</v>
      </c>
      <c r="F124" s="74" t="s">
        <v>188</v>
      </c>
      <c r="G124" s="70">
        <v>244</v>
      </c>
      <c r="H124" s="71">
        <v>0</v>
      </c>
      <c r="I124" s="171">
        <v>600</v>
      </c>
      <c r="J124" s="71">
        <v>0</v>
      </c>
      <c r="K124" s="71">
        <v>0</v>
      </c>
      <c r="L124" s="71">
        <v>0</v>
      </c>
      <c r="M124" s="71">
        <f t="shared" ref="M124" si="18">H124+I124+L124+J124+K124</f>
        <v>600</v>
      </c>
    </row>
    <row r="125" spans="1:13" s="72" customFormat="1" ht="18" customHeight="1" thickBot="1" x14ac:dyDescent="0.3">
      <c r="A125" s="219"/>
      <c r="B125" s="230"/>
      <c r="C125" s="67"/>
      <c r="D125" s="68"/>
      <c r="E125" s="69"/>
      <c r="F125" s="74"/>
      <c r="G125" s="70"/>
      <c r="H125" s="71"/>
      <c r="I125" s="171"/>
      <c r="J125" s="71"/>
      <c r="K125" s="71"/>
      <c r="L125" s="71"/>
      <c r="M125" s="71"/>
    </row>
    <row r="126" spans="1:13" ht="31.5" customHeight="1" thickBot="1" x14ac:dyDescent="0.3">
      <c r="A126" s="212" t="s">
        <v>27</v>
      </c>
      <c r="B126" s="212" t="s">
        <v>58</v>
      </c>
      <c r="C126" s="59" t="s">
        <v>14</v>
      </c>
      <c r="D126" s="60"/>
      <c r="E126" s="61"/>
      <c r="F126" s="62"/>
      <c r="G126" s="62"/>
      <c r="H126" s="58">
        <f>H128+H130+H129</f>
        <v>2909.8999999999996</v>
      </c>
      <c r="I126" s="170">
        <f t="shared" ref="I126:L126" si="19">I128+I130+I129</f>
        <v>2981.9</v>
      </c>
      <c r="J126" s="58">
        <f t="shared" si="19"/>
        <v>2650</v>
      </c>
      <c r="K126" s="58">
        <f t="shared" si="19"/>
        <v>3300</v>
      </c>
      <c r="L126" s="58">
        <f t="shared" si="19"/>
        <v>3780</v>
      </c>
      <c r="M126" s="58">
        <f t="shared" si="10"/>
        <v>15621.8</v>
      </c>
    </row>
    <row r="127" spans="1:13" ht="17.25" customHeight="1" thickBot="1" x14ac:dyDescent="0.3">
      <c r="A127" s="213"/>
      <c r="B127" s="213"/>
      <c r="C127" s="59" t="s">
        <v>12</v>
      </c>
      <c r="D127" s="60"/>
      <c r="E127" s="61"/>
      <c r="F127" s="62"/>
      <c r="G127" s="62"/>
      <c r="H127" s="58"/>
      <c r="I127" s="170"/>
      <c r="J127" s="58"/>
      <c r="K127" s="58"/>
      <c r="L127" s="58"/>
      <c r="M127" s="58"/>
    </row>
    <row r="128" spans="1:13" ht="24.75" thickBot="1" x14ac:dyDescent="0.3">
      <c r="A128" s="213"/>
      <c r="B128" s="213"/>
      <c r="C128" s="63" t="s">
        <v>47</v>
      </c>
      <c r="D128" s="60">
        <v>807</v>
      </c>
      <c r="E128" s="61" t="s">
        <v>48</v>
      </c>
      <c r="F128" s="64" t="s">
        <v>63</v>
      </c>
      <c r="G128" s="62" t="s">
        <v>11</v>
      </c>
      <c r="H128" s="58">
        <f>H133+H137+H145+H165+H181+H209+H213+H217</f>
        <v>2475.1999999999998</v>
      </c>
      <c r="I128" s="58">
        <f t="shared" ref="I128:M128" si="20">I133+I137+I145+I165+I181+I209+I213+I217</f>
        <v>2801.9</v>
      </c>
      <c r="J128" s="58">
        <f t="shared" si="20"/>
        <v>2470</v>
      </c>
      <c r="K128" s="58">
        <f t="shared" si="20"/>
        <v>3120</v>
      </c>
      <c r="L128" s="58">
        <f t="shared" si="20"/>
        <v>3600</v>
      </c>
      <c r="M128" s="58">
        <f t="shared" si="20"/>
        <v>13517.1</v>
      </c>
    </row>
    <row r="129" spans="1:13" ht="29.25" thickBot="1" x14ac:dyDescent="0.3">
      <c r="A129" s="213"/>
      <c r="B129" s="213"/>
      <c r="C129" s="59" t="s">
        <v>162</v>
      </c>
      <c r="D129" s="60"/>
      <c r="E129" s="61" t="s">
        <v>11</v>
      </c>
      <c r="F129" s="62" t="s">
        <v>11</v>
      </c>
      <c r="G129" s="62" t="s">
        <v>11</v>
      </c>
      <c r="H129" s="58">
        <f>H214</f>
        <v>230</v>
      </c>
      <c r="I129" s="58">
        <f t="shared" ref="I129:M129" si="21">I214</f>
        <v>180</v>
      </c>
      <c r="J129" s="58">
        <f t="shared" si="21"/>
        <v>180</v>
      </c>
      <c r="K129" s="58">
        <f t="shared" si="21"/>
        <v>180</v>
      </c>
      <c r="L129" s="58">
        <f t="shared" si="21"/>
        <v>180</v>
      </c>
      <c r="M129" s="58">
        <f t="shared" si="21"/>
        <v>950</v>
      </c>
    </row>
    <row r="130" spans="1:13" ht="24" customHeight="1" thickBot="1" x14ac:dyDescent="0.3">
      <c r="A130" s="214"/>
      <c r="B130" s="214"/>
      <c r="C130" s="59" t="s">
        <v>59</v>
      </c>
      <c r="D130" s="60"/>
      <c r="E130" s="61" t="s">
        <v>11</v>
      </c>
      <c r="F130" s="62" t="s">
        <v>11</v>
      </c>
      <c r="G130" s="62" t="s">
        <v>11</v>
      </c>
      <c r="H130" s="58">
        <f>H134+H138+H146+H166+H182+H210+H218</f>
        <v>204.7</v>
      </c>
      <c r="I130" s="58">
        <f t="shared" ref="I130:M130" si="22">I134+I138+I146+I166+I182+I210+I218</f>
        <v>0</v>
      </c>
      <c r="J130" s="58">
        <f t="shared" si="22"/>
        <v>0</v>
      </c>
      <c r="K130" s="58">
        <f t="shared" si="22"/>
        <v>0</v>
      </c>
      <c r="L130" s="58">
        <f t="shared" si="22"/>
        <v>0</v>
      </c>
      <c r="M130" s="58">
        <f t="shared" si="22"/>
        <v>204.7</v>
      </c>
    </row>
    <row r="131" spans="1:13" s="72" customFormat="1" ht="18.75" customHeight="1" thickBot="1" x14ac:dyDescent="0.3">
      <c r="A131" s="217" t="s">
        <v>28</v>
      </c>
      <c r="B131" s="225" t="s">
        <v>166</v>
      </c>
      <c r="C131" s="67" t="s">
        <v>18</v>
      </c>
      <c r="D131" s="68"/>
      <c r="E131" s="69"/>
      <c r="F131" s="70"/>
      <c r="G131" s="70"/>
      <c r="H131" s="71">
        <f>H133+H134</f>
        <v>0</v>
      </c>
      <c r="I131" s="171">
        <f>I133+I134</f>
        <v>0</v>
      </c>
      <c r="J131" s="71">
        <f>J133+J134</f>
        <v>0</v>
      </c>
      <c r="K131" s="71">
        <f>K133+K134</f>
        <v>0</v>
      </c>
      <c r="L131" s="71">
        <f>L133+L134</f>
        <v>0</v>
      </c>
      <c r="M131" s="71">
        <f t="shared" si="10"/>
        <v>0</v>
      </c>
    </row>
    <row r="132" spans="1:13" s="72" customFormat="1" ht="18" customHeight="1" thickBot="1" x14ac:dyDescent="0.3">
      <c r="A132" s="218"/>
      <c r="B132" s="226"/>
      <c r="C132" s="67" t="s">
        <v>12</v>
      </c>
      <c r="D132" s="68"/>
      <c r="E132" s="69"/>
      <c r="F132" s="70"/>
      <c r="G132" s="70"/>
      <c r="H132" s="71"/>
      <c r="I132" s="171"/>
      <c r="J132" s="71"/>
      <c r="K132" s="71"/>
      <c r="L132" s="71"/>
      <c r="M132" s="71"/>
    </row>
    <row r="133" spans="1:13" s="72" customFormat="1" ht="24.75" thickBot="1" x14ac:dyDescent="0.3">
      <c r="A133" s="218"/>
      <c r="B133" s="226"/>
      <c r="C133" s="73" t="s">
        <v>47</v>
      </c>
      <c r="D133" s="68">
        <v>807</v>
      </c>
      <c r="E133" s="69" t="s">
        <v>48</v>
      </c>
      <c r="F133" s="74" t="s">
        <v>167</v>
      </c>
      <c r="G133" s="70">
        <v>240</v>
      </c>
      <c r="H133" s="71">
        <v>0</v>
      </c>
      <c r="I133" s="171">
        <v>0</v>
      </c>
      <c r="J133" s="71">
        <v>0</v>
      </c>
      <c r="K133" s="71">
        <v>0</v>
      </c>
      <c r="L133" s="71">
        <v>0</v>
      </c>
      <c r="M133" s="71">
        <f t="shared" ref="M133:M134" si="23">H133+I133+L133+J133+K133</f>
        <v>0</v>
      </c>
    </row>
    <row r="134" spans="1:13" s="72" customFormat="1" ht="15.75" customHeight="1" thickBot="1" x14ac:dyDescent="0.3">
      <c r="A134" s="219"/>
      <c r="B134" s="227"/>
      <c r="C134" s="67" t="s">
        <v>59</v>
      </c>
      <c r="D134" s="68"/>
      <c r="E134" s="69" t="s">
        <v>11</v>
      </c>
      <c r="F134" s="70" t="s">
        <v>11</v>
      </c>
      <c r="G134" s="70" t="s">
        <v>11</v>
      </c>
      <c r="H134" s="71">
        <v>0</v>
      </c>
      <c r="I134" s="171">
        <v>0</v>
      </c>
      <c r="J134" s="71">
        <v>0</v>
      </c>
      <c r="K134" s="71">
        <v>0</v>
      </c>
      <c r="L134" s="71">
        <v>0</v>
      </c>
      <c r="M134" s="71">
        <f t="shared" si="23"/>
        <v>0</v>
      </c>
    </row>
    <row r="135" spans="1:13" s="72" customFormat="1" ht="18.75" customHeight="1" thickBot="1" x14ac:dyDescent="0.3">
      <c r="A135" s="217" t="s">
        <v>29</v>
      </c>
      <c r="B135" s="225" t="s">
        <v>168</v>
      </c>
      <c r="C135" s="67" t="s">
        <v>18</v>
      </c>
      <c r="D135" s="68"/>
      <c r="E135" s="69"/>
      <c r="F135" s="70"/>
      <c r="G135" s="70"/>
      <c r="H135" s="71">
        <f>H137+H138</f>
        <v>250</v>
      </c>
      <c r="I135" s="171">
        <f>I137+I138</f>
        <v>150</v>
      </c>
      <c r="J135" s="71">
        <f>J137+J138</f>
        <v>250</v>
      </c>
      <c r="K135" s="71">
        <f>K137+K138</f>
        <v>500</v>
      </c>
      <c r="L135" s="71">
        <f>L137+L138</f>
        <v>750</v>
      </c>
      <c r="M135" s="71">
        <f t="shared" si="10"/>
        <v>1900</v>
      </c>
    </row>
    <row r="136" spans="1:13" s="72" customFormat="1" ht="18" customHeight="1" thickBot="1" x14ac:dyDescent="0.3">
      <c r="A136" s="218"/>
      <c r="B136" s="226"/>
      <c r="C136" s="67" t="s">
        <v>12</v>
      </c>
      <c r="D136" s="68"/>
      <c r="E136" s="69"/>
      <c r="F136" s="70"/>
      <c r="G136" s="70"/>
      <c r="H136" s="71"/>
      <c r="I136" s="171"/>
      <c r="J136" s="71"/>
      <c r="K136" s="71"/>
      <c r="L136" s="71"/>
      <c r="M136" s="71"/>
    </row>
    <row r="137" spans="1:13" s="72" customFormat="1" ht="24.75" thickBot="1" x14ac:dyDescent="0.3">
      <c r="A137" s="218"/>
      <c r="B137" s="226"/>
      <c r="C137" s="73" t="s">
        <v>47</v>
      </c>
      <c r="D137" s="68">
        <v>807</v>
      </c>
      <c r="E137" s="69" t="s">
        <v>48</v>
      </c>
      <c r="F137" s="74" t="s">
        <v>153</v>
      </c>
      <c r="G137" s="70">
        <v>240</v>
      </c>
      <c r="H137" s="71">
        <f>H141</f>
        <v>250</v>
      </c>
      <c r="I137" s="171">
        <f>I141</f>
        <v>150</v>
      </c>
      <c r="J137" s="71">
        <f>J141</f>
        <v>250</v>
      </c>
      <c r="K137" s="71">
        <f t="shared" ref="K137:L137" si="24">K141</f>
        <v>500</v>
      </c>
      <c r="L137" s="71">
        <f t="shared" si="24"/>
        <v>750</v>
      </c>
      <c r="M137" s="71">
        <f t="shared" si="10"/>
        <v>1900</v>
      </c>
    </row>
    <row r="138" spans="1:13" s="72" customFormat="1" ht="15.75" customHeight="1" thickBot="1" x14ac:dyDescent="0.3">
      <c r="A138" s="219"/>
      <c r="B138" s="227"/>
      <c r="C138" s="67" t="s">
        <v>59</v>
      </c>
      <c r="D138" s="68"/>
      <c r="E138" s="69" t="s">
        <v>11</v>
      </c>
      <c r="F138" s="70" t="s">
        <v>11</v>
      </c>
      <c r="G138" s="70" t="s">
        <v>11</v>
      </c>
      <c r="H138" s="71"/>
      <c r="I138" s="171"/>
      <c r="J138" s="71"/>
      <c r="K138" s="71"/>
      <c r="L138" s="71"/>
      <c r="M138" s="71"/>
    </row>
    <row r="139" spans="1:13" ht="19.5" customHeight="1" thickBot="1" x14ac:dyDescent="0.3">
      <c r="A139" s="209" t="s">
        <v>86</v>
      </c>
      <c r="B139" s="209" t="s">
        <v>143</v>
      </c>
      <c r="C139" s="3" t="s">
        <v>18</v>
      </c>
      <c r="D139" s="2"/>
      <c r="E139" s="17"/>
      <c r="F139" s="4"/>
      <c r="G139" s="4"/>
      <c r="H139" s="163">
        <f>H141+H142</f>
        <v>250</v>
      </c>
      <c r="I139" s="171">
        <f>I141+I142</f>
        <v>150</v>
      </c>
      <c r="J139" s="66">
        <f>J141+J142</f>
        <v>250</v>
      </c>
      <c r="K139" s="66">
        <f>K141+K142</f>
        <v>500</v>
      </c>
      <c r="L139" s="66">
        <f>L141+L142</f>
        <v>750</v>
      </c>
      <c r="M139" s="57">
        <f t="shared" si="10"/>
        <v>1900</v>
      </c>
    </row>
    <row r="140" spans="1:13" ht="23.25" customHeight="1" thickBot="1" x14ac:dyDescent="0.3">
      <c r="A140" s="210"/>
      <c r="B140" s="210"/>
      <c r="C140" s="3" t="s">
        <v>12</v>
      </c>
      <c r="D140" s="2"/>
      <c r="E140" s="17"/>
      <c r="F140" s="4"/>
      <c r="G140" s="4"/>
      <c r="H140" s="163"/>
      <c r="I140" s="171"/>
      <c r="J140" s="66"/>
      <c r="K140" s="66"/>
      <c r="L140" s="66"/>
      <c r="M140" s="57"/>
    </row>
    <row r="141" spans="1:13" ht="24.75" thickBot="1" x14ac:dyDescent="0.3">
      <c r="A141" s="210"/>
      <c r="B141" s="210"/>
      <c r="C141" s="12" t="s">
        <v>47</v>
      </c>
      <c r="D141" s="2">
        <v>807</v>
      </c>
      <c r="E141" s="17" t="s">
        <v>48</v>
      </c>
      <c r="F141" s="168" t="s">
        <v>153</v>
      </c>
      <c r="G141" s="4">
        <v>240</v>
      </c>
      <c r="H141" s="163">
        <v>250</v>
      </c>
      <c r="I141" s="171">
        <v>150</v>
      </c>
      <c r="J141" s="66">
        <v>250</v>
      </c>
      <c r="K141" s="66">
        <v>500</v>
      </c>
      <c r="L141" s="66">
        <v>750</v>
      </c>
      <c r="M141" s="57">
        <f t="shared" ref="M141:M167" si="25">H141+I141+L141+J141+K141</f>
        <v>1900</v>
      </c>
    </row>
    <row r="142" spans="1:13" ht="15.75" thickBot="1" x14ac:dyDescent="0.3">
      <c r="A142" s="211"/>
      <c r="B142" s="211"/>
      <c r="C142" s="3" t="s">
        <v>59</v>
      </c>
      <c r="D142" s="2"/>
      <c r="E142" s="17" t="s">
        <v>11</v>
      </c>
      <c r="F142" s="4" t="s">
        <v>11</v>
      </c>
      <c r="G142" s="4" t="s">
        <v>11</v>
      </c>
      <c r="H142" s="163"/>
      <c r="I142" s="171"/>
      <c r="J142" s="66"/>
      <c r="K142" s="66"/>
      <c r="L142" s="66"/>
      <c r="M142" s="57"/>
    </row>
    <row r="143" spans="1:13" s="72" customFormat="1" ht="17.25" customHeight="1" thickBot="1" x14ac:dyDescent="0.3">
      <c r="A143" s="217" t="s">
        <v>45</v>
      </c>
      <c r="B143" s="225" t="s">
        <v>85</v>
      </c>
      <c r="C143" s="67" t="s">
        <v>18</v>
      </c>
      <c r="D143" s="68"/>
      <c r="E143" s="69"/>
      <c r="F143" s="70"/>
      <c r="G143" s="70"/>
      <c r="H143" s="71">
        <f>H145+H146</f>
        <v>370</v>
      </c>
      <c r="I143" s="171">
        <f t="shared" ref="I143:L143" si="26">I145+I146</f>
        <v>320</v>
      </c>
      <c r="J143" s="71">
        <f t="shared" si="26"/>
        <v>320</v>
      </c>
      <c r="K143" s="71">
        <f t="shared" si="26"/>
        <v>520</v>
      </c>
      <c r="L143" s="71">
        <f t="shared" si="26"/>
        <v>620</v>
      </c>
      <c r="M143" s="71">
        <f t="shared" si="25"/>
        <v>2150</v>
      </c>
    </row>
    <row r="144" spans="1:13" s="72" customFormat="1" ht="18" customHeight="1" thickBot="1" x14ac:dyDescent="0.3">
      <c r="A144" s="218"/>
      <c r="B144" s="226"/>
      <c r="C144" s="67" t="s">
        <v>12</v>
      </c>
      <c r="D144" s="68"/>
      <c r="E144" s="69"/>
      <c r="F144" s="70"/>
      <c r="G144" s="70"/>
      <c r="H144" s="71"/>
      <c r="I144" s="171"/>
      <c r="J144" s="71"/>
      <c r="K144" s="71"/>
      <c r="L144" s="71"/>
      <c r="M144" s="71"/>
    </row>
    <row r="145" spans="1:13" s="72" customFormat="1" ht="24.75" thickBot="1" x14ac:dyDescent="0.3">
      <c r="A145" s="218"/>
      <c r="B145" s="226"/>
      <c r="C145" s="73" t="s">
        <v>47</v>
      </c>
      <c r="D145" s="68">
        <v>807</v>
      </c>
      <c r="E145" s="69" t="s">
        <v>48</v>
      </c>
      <c r="F145" s="74" t="s">
        <v>154</v>
      </c>
      <c r="G145" s="70">
        <v>240</v>
      </c>
      <c r="H145" s="71">
        <f>H149+H153+H157+H161</f>
        <v>370</v>
      </c>
      <c r="I145" s="171">
        <f t="shared" ref="I145:L145" si="27">I149+I153+I157+I161</f>
        <v>320</v>
      </c>
      <c r="J145" s="71">
        <f t="shared" si="27"/>
        <v>320</v>
      </c>
      <c r="K145" s="71">
        <f t="shared" si="27"/>
        <v>520</v>
      </c>
      <c r="L145" s="71">
        <f t="shared" si="27"/>
        <v>620</v>
      </c>
      <c r="M145" s="71">
        <f t="shared" si="25"/>
        <v>2150</v>
      </c>
    </row>
    <row r="146" spans="1:13" s="72" customFormat="1" ht="20.25" customHeight="1" thickBot="1" x14ac:dyDescent="0.3">
      <c r="A146" s="219"/>
      <c r="B146" s="227"/>
      <c r="C146" s="67" t="s">
        <v>59</v>
      </c>
      <c r="D146" s="68"/>
      <c r="E146" s="69" t="s">
        <v>11</v>
      </c>
      <c r="F146" s="70" t="s">
        <v>11</v>
      </c>
      <c r="G146" s="70" t="s">
        <v>11</v>
      </c>
      <c r="H146" s="71">
        <f>H150+H154+H158+H162</f>
        <v>0</v>
      </c>
      <c r="I146" s="171">
        <f t="shared" ref="I146:L146" si="28">I150+I154+I158+I162</f>
        <v>0</v>
      </c>
      <c r="J146" s="71">
        <f t="shared" si="28"/>
        <v>0</v>
      </c>
      <c r="K146" s="71">
        <f t="shared" si="28"/>
        <v>0</v>
      </c>
      <c r="L146" s="71">
        <f t="shared" si="28"/>
        <v>0</v>
      </c>
      <c r="M146" s="71">
        <f>H146+I146+L146+J146+K146</f>
        <v>0</v>
      </c>
    </row>
    <row r="147" spans="1:13" ht="18" customHeight="1" thickBot="1" x14ac:dyDescent="0.3">
      <c r="A147" s="209" t="s">
        <v>88</v>
      </c>
      <c r="B147" s="209" t="s">
        <v>196</v>
      </c>
      <c r="C147" s="3" t="s">
        <v>18</v>
      </c>
      <c r="D147" s="2"/>
      <c r="E147" s="17"/>
      <c r="F147" s="4"/>
      <c r="G147" s="4"/>
      <c r="H147" s="163">
        <f>H149+H150</f>
        <v>100</v>
      </c>
      <c r="I147" s="171">
        <f>I149+I150</f>
        <v>100</v>
      </c>
      <c r="J147" s="66">
        <f>J149+J150</f>
        <v>100</v>
      </c>
      <c r="K147" s="66">
        <f>K149+K150</f>
        <v>250</v>
      </c>
      <c r="L147" s="66">
        <f>L149+L150</f>
        <v>300</v>
      </c>
      <c r="M147" s="57">
        <f t="shared" si="25"/>
        <v>850</v>
      </c>
    </row>
    <row r="148" spans="1:13" ht="23.25" customHeight="1" thickBot="1" x14ac:dyDescent="0.3">
      <c r="A148" s="210"/>
      <c r="B148" s="210"/>
      <c r="C148" s="3" t="s">
        <v>12</v>
      </c>
      <c r="D148" s="2"/>
      <c r="E148" s="17"/>
      <c r="F148" s="4"/>
      <c r="G148" s="4"/>
      <c r="H148" s="163"/>
      <c r="I148" s="171"/>
      <c r="J148" s="66"/>
      <c r="K148" s="66"/>
      <c r="L148" s="66"/>
      <c r="M148" s="57"/>
    </row>
    <row r="149" spans="1:13" ht="24.75" thickBot="1" x14ac:dyDescent="0.3">
      <c r="A149" s="210"/>
      <c r="B149" s="210"/>
      <c r="C149" s="12" t="s">
        <v>47</v>
      </c>
      <c r="D149" s="2">
        <v>807</v>
      </c>
      <c r="E149" s="17" t="s">
        <v>48</v>
      </c>
      <c r="F149" s="168" t="s">
        <v>154</v>
      </c>
      <c r="G149" s="4">
        <v>240</v>
      </c>
      <c r="H149" s="163">
        <v>100</v>
      </c>
      <c r="I149" s="171">
        <v>100</v>
      </c>
      <c r="J149" s="66">
        <v>100</v>
      </c>
      <c r="K149" s="66">
        <v>250</v>
      </c>
      <c r="L149" s="66">
        <v>300</v>
      </c>
      <c r="M149" s="57">
        <f t="shared" si="25"/>
        <v>850</v>
      </c>
    </row>
    <row r="150" spans="1:13" ht="15.75" thickBot="1" x14ac:dyDescent="0.3">
      <c r="A150" s="211"/>
      <c r="B150" s="211"/>
      <c r="C150" s="3" t="s">
        <v>59</v>
      </c>
      <c r="D150" s="2"/>
      <c r="E150" s="17" t="s">
        <v>11</v>
      </c>
      <c r="F150" s="4" t="s">
        <v>11</v>
      </c>
      <c r="G150" s="4" t="s">
        <v>11</v>
      </c>
      <c r="H150" s="163"/>
      <c r="I150" s="171"/>
      <c r="J150" s="66"/>
      <c r="K150" s="66"/>
      <c r="L150" s="66"/>
      <c r="M150" s="57"/>
    </row>
    <row r="151" spans="1:13" s="9" customFormat="1" ht="17.25" customHeight="1" thickBot="1" x14ac:dyDescent="0.3">
      <c r="A151" s="209" t="s">
        <v>128</v>
      </c>
      <c r="B151" s="209" t="s">
        <v>53</v>
      </c>
      <c r="C151" s="30" t="s">
        <v>18</v>
      </c>
      <c r="D151" s="31"/>
      <c r="E151" s="32"/>
      <c r="F151" s="33"/>
      <c r="G151" s="33"/>
      <c r="H151" s="163">
        <f>H153+H154</f>
        <v>250</v>
      </c>
      <c r="I151" s="171">
        <f>I153+I154</f>
        <v>200</v>
      </c>
      <c r="J151" s="66">
        <f>J153+J154</f>
        <v>200</v>
      </c>
      <c r="K151" s="66">
        <f>K153+K154</f>
        <v>250</v>
      </c>
      <c r="L151" s="66">
        <f>L153+L154</f>
        <v>300</v>
      </c>
      <c r="M151" s="57">
        <f t="shared" si="25"/>
        <v>1200</v>
      </c>
    </row>
    <row r="152" spans="1:13" s="9" customFormat="1" ht="23.25" customHeight="1" thickBot="1" x14ac:dyDescent="0.3">
      <c r="A152" s="210"/>
      <c r="B152" s="210"/>
      <c r="C152" s="34" t="s">
        <v>12</v>
      </c>
      <c r="D152" s="35"/>
      <c r="E152" s="36"/>
      <c r="F152" s="37"/>
      <c r="G152" s="37"/>
      <c r="H152" s="76"/>
      <c r="I152" s="109"/>
      <c r="J152" s="75"/>
      <c r="K152" s="75"/>
      <c r="L152" s="75"/>
      <c r="M152" s="57"/>
    </row>
    <row r="153" spans="1:13" s="9" customFormat="1" ht="24.75" thickBot="1" x14ac:dyDescent="0.3">
      <c r="A153" s="210"/>
      <c r="B153" s="210"/>
      <c r="C153" s="38" t="s">
        <v>47</v>
      </c>
      <c r="D153" s="35">
        <v>807</v>
      </c>
      <c r="E153" s="36" t="s">
        <v>48</v>
      </c>
      <c r="F153" s="168" t="s">
        <v>154</v>
      </c>
      <c r="G153" s="37">
        <v>240</v>
      </c>
      <c r="H153" s="76">
        <v>250</v>
      </c>
      <c r="I153" s="109">
        <v>200</v>
      </c>
      <c r="J153" s="75">
        <v>200</v>
      </c>
      <c r="K153" s="75">
        <v>250</v>
      </c>
      <c r="L153" s="75">
        <v>300</v>
      </c>
      <c r="M153" s="57">
        <f t="shared" si="25"/>
        <v>1200</v>
      </c>
    </row>
    <row r="154" spans="1:13" s="9" customFormat="1" ht="21" customHeight="1" thickBot="1" x14ac:dyDescent="0.3">
      <c r="A154" s="211"/>
      <c r="B154" s="211"/>
      <c r="C154" s="26" t="s">
        <v>59</v>
      </c>
      <c r="D154" s="27"/>
      <c r="E154" s="28" t="s">
        <v>11</v>
      </c>
      <c r="F154" s="29" t="s">
        <v>11</v>
      </c>
      <c r="G154" s="29" t="s">
        <v>11</v>
      </c>
      <c r="H154" s="164"/>
      <c r="I154" s="174"/>
      <c r="J154" s="78"/>
      <c r="K154" s="78"/>
      <c r="L154" s="78"/>
      <c r="M154" s="57"/>
    </row>
    <row r="155" spans="1:13" s="9" customFormat="1" ht="18" customHeight="1" thickBot="1" x14ac:dyDescent="0.3">
      <c r="A155" s="209" t="s">
        <v>147</v>
      </c>
      <c r="B155" s="209" t="s">
        <v>64</v>
      </c>
      <c r="C155" s="30" t="s">
        <v>18</v>
      </c>
      <c r="D155" s="31"/>
      <c r="E155" s="32"/>
      <c r="F155" s="33"/>
      <c r="G155" s="33"/>
      <c r="H155" s="163">
        <f>H157+H158</f>
        <v>20</v>
      </c>
      <c r="I155" s="171">
        <f>I157+I158</f>
        <v>20</v>
      </c>
      <c r="J155" s="66">
        <f>J157+J158</f>
        <v>20</v>
      </c>
      <c r="K155" s="66">
        <f>K157+K158</f>
        <v>20</v>
      </c>
      <c r="L155" s="66">
        <f>L157+L158</f>
        <v>20</v>
      </c>
      <c r="M155" s="57">
        <f t="shared" si="25"/>
        <v>100</v>
      </c>
    </row>
    <row r="156" spans="1:13" s="9" customFormat="1" ht="23.25" customHeight="1" thickBot="1" x14ac:dyDescent="0.3">
      <c r="A156" s="210"/>
      <c r="B156" s="210"/>
      <c r="C156" s="34" t="s">
        <v>12</v>
      </c>
      <c r="D156" s="35"/>
      <c r="E156" s="36"/>
      <c r="F156" s="37"/>
      <c r="G156" s="37"/>
      <c r="H156" s="76"/>
      <c r="I156" s="109"/>
      <c r="J156" s="75"/>
      <c r="K156" s="75"/>
      <c r="L156" s="75"/>
      <c r="M156" s="57"/>
    </row>
    <row r="157" spans="1:13" s="9" customFormat="1" ht="24.75" thickBot="1" x14ac:dyDescent="0.3">
      <c r="A157" s="210"/>
      <c r="B157" s="210"/>
      <c r="C157" s="38" t="s">
        <v>47</v>
      </c>
      <c r="D157" s="35">
        <v>807</v>
      </c>
      <c r="E157" s="36" t="s">
        <v>48</v>
      </c>
      <c r="F157" s="168" t="s">
        <v>154</v>
      </c>
      <c r="G157" s="37">
        <v>240</v>
      </c>
      <c r="H157" s="76">
        <v>20</v>
      </c>
      <c r="I157" s="109">
        <v>20</v>
      </c>
      <c r="J157" s="75">
        <v>20</v>
      </c>
      <c r="K157" s="75">
        <v>20</v>
      </c>
      <c r="L157" s="75">
        <v>20</v>
      </c>
      <c r="M157" s="57">
        <f t="shared" si="25"/>
        <v>100</v>
      </c>
    </row>
    <row r="158" spans="1:13" s="9" customFormat="1" ht="21" customHeight="1" thickBot="1" x14ac:dyDescent="0.3">
      <c r="A158" s="211"/>
      <c r="B158" s="211"/>
      <c r="C158" s="26" t="s">
        <v>59</v>
      </c>
      <c r="D158" s="27"/>
      <c r="E158" s="28" t="s">
        <v>11</v>
      </c>
      <c r="F158" s="29" t="s">
        <v>11</v>
      </c>
      <c r="G158" s="29" t="s">
        <v>11</v>
      </c>
      <c r="H158" s="164"/>
      <c r="I158" s="174"/>
      <c r="J158" s="78"/>
      <c r="K158" s="78"/>
      <c r="L158" s="78"/>
      <c r="M158" s="57"/>
    </row>
    <row r="159" spans="1:13" s="9" customFormat="1" ht="18.75" customHeight="1" thickBot="1" x14ac:dyDescent="0.3">
      <c r="A159" s="209" t="s">
        <v>169</v>
      </c>
      <c r="B159" s="209" t="s">
        <v>87</v>
      </c>
      <c r="C159" s="30" t="s">
        <v>18</v>
      </c>
      <c r="D159" s="31"/>
      <c r="E159" s="32"/>
      <c r="F159" s="33"/>
      <c r="G159" s="33"/>
      <c r="H159" s="81">
        <f>H161+H162</f>
        <v>0</v>
      </c>
      <c r="I159" s="175">
        <f>I161+I162</f>
        <v>0</v>
      </c>
      <c r="J159" s="80">
        <f>J161+J162</f>
        <v>0</v>
      </c>
      <c r="K159" s="80">
        <f>K161+K162</f>
        <v>0</v>
      </c>
      <c r="L159" s="80">
        <f>L161+L162</f>
        <v>0</v>
      </c>
      <c r="M159" s="57">
        <f t="shared" si="25"/>
        <v>0</v>
      </c>
    </row>
    <row r="160" spans="1:13" s="9" customFormat="1" ht="23.25" customHeight="1" thickBot="1" x14ac:dyDescent="0.3">
      <c r="A160" s="210"/>
      <c r="B160" s="210"/>
      <c r="C160" s="34" t="s">
        <v>12</v>
      </c>
      <c r="D160" s="35"/>
      <c r="E160" s="36"/>
      <c r="F160" s="37"/>
      <c r="G160" s="37"/>
      <c r="H160" s="76"/>
      <c r="I160" s="109"/>
      <c r="J160" s="75"/>
      <c r="K160" s="75"/>
      <c r="L160" s="75"/>
      <c r="M160" s="57"/>
    </row>
    <row r="161" spans="1:13" s="9" customFormat="1" ht="24.75" thickBot="1" x14ac:dyDescent="0.3">
      <c r="A161" s="210"/>
      <c r="B161" s="210"/>
      <c r="C161" s="38" t="s">
        <v>47</v>
      </c>
      <c r="D161" s="35">
        <v>807</v>
      </c>
      <c r="E161" s="36" t="s">
        <v>48</v>
      </c>
      <c r="F161" s="168" t="s">
        <v>154</v>
      </c>
      <c r="G161" s="37">
        <v>240</v>
      </c>
      <c r="H161" s="76">
        <v>0</v>
      </c>
      <c r="I161" s="109">
        <v>0</v>
      </c>
      <c r="J161" s="75">
        <v>0</v>
      </c>
      <c r="K161" s="75">
        <v>0</v>
      </c>
      <c r="L161" s="75">
        <v>0</v>
      </c>
      <c r="M161" s="57">
        <f t="shared" si="25"/>
        <v>0</v>
      </c>
    </row>
    <row r="162" spans="1:13" s="9" customFormat="1" ht="21" customHeight="1" thickBot="1" x14ac:dyDescent="0.3">
      <c r="A162" s="211"/>
      <c r="B162" s="211"/>
      <c r="C162" s="26" t="s">
        <v>59</v>
      </c>
      <c r="D162" s="27"/>
      <c r="E162" s="28" t="s">
        <v>11</v>
      </c>
      <c r="F162" s="29" t="s">
        <v>11</v>
      </c>
      <c r="G162" s="29" t="s">
        <v>11</v>
      </c>
      <c r="H162" s="76">
        <v>0</v>
      </c>
      <c r="I162" s="109">
        <v>0</v>
      </c>
      <c r="J162" s="75">
        <v>0</v>
      </c>
      <c r="K162" s="75">
        <v>0</v>
      </c>
      <c r="L162" s="75">
        <v>0</v>
      </c>
      <c r="M162" s="57">
        <f>H162+I162+L162+J162+K162</f>
        <v>0</v>
      </c>
    </row>
    <row r="163" spans="1:13" s="72" customFormat="1" ht="18" customHeight="1" thickBot="1" x14ac:dyDescent="0.3">
      <c r="A163" s="217" t="s">
        <v>46</v>
      </c>
      <c r="B163" s="225" t="s">
        <v>89</v>
      </c>
      <c r="C163" s="67" t="s">
        <v>18</v>
      </c>
      <c r="D163" s="68"/>
      <c r="E163" s="69"/>
      <c r="F163" s="70"/>
      <c r="G163" s="70"/>
      <c r="H163" s="71">
        <f>H165+H166</f>
        <v>100</v>
      </c>
      <c r="I163" s="171">
        <f>I165+I166</f>
        <v>150</v>
      </c>
      <c r="J163" s="71">
        <f>J165+J166</f>
        <v>150</v>
      </c>
      <c r="K163" s="71">
        <f>K165+K166</f>
        <v>150</v>
      </c>
      <c r="L163" s="71">
        <f>L165+L166</f>
        <v>150</v>
      </c>
      <c r="M163" s="71">
        <f t="shared" si="25"/>
        <v>700</v>
      </c>
    </row>
    <row r="164" spans="1:13" s="72" customFormat="1" ht="18" customHeight="1" thickBot="1" x14ac:dyDescent="0.3">
      <c r="A164" s="218"/>
      <c r="B164" s="226"/>
      <c r="C164" s="67" t="s">
        <v>12</v>
      </c>
      <c r="D164" s="68"/>
      <c r="E164" s="69"/>
      <c r="F164" s="70"/>
      <c r="G164" s="70"/>
      <c r="H164" s="71"/>
      <c r="I164" s="171"/>
      <c r="J164" s="71"/>
      <c r="K164" s="71"/>
      <c r="L164" s="71"/>
      <c r="M164" s="71"/>
    </row>
    <row r="165" spans="1:13" s="72" customFormat="1" ht="24.75" thickBot="1" x14ac:dyDescent="0.3">
      <c r="A165" s="218"/>
      <c r="B165" s="226"/>
      <c r="C165" s="73" t="s">
        <v>47</v>
      </c>
      <c r="D165" s="68">
        <v>807</v>
      </c>
      <c r="E165" s="69" t="s">
        <v>50</v>
      </c>
      <c r="F165" s="74" t="s">
        <v>155</v>
      </c>
      <c r="G165" s="70">
        <v>240</v>
      </c>
      <c r="H165" s="71">
        <f t="shared" ref="H165:L165" si="29">H169+H173+H177</f>
        <v>100</v>
      </c>
      <c r="I165" s="171">
        <f t="shared" si="29"/>
        <v>150</v>
      </c>
      <c r="J165" s="71">
        <f t="shared" si="29"/>
        <v>150</v>
      </c>
      <c r="K165" s="71">
        <f t="shared" si="29"/>
        <v>150</v>
      </c>
      <c r="L165" s="71">
        <f t="shared" si="29"/>
        <v>150</v>
      </c>
      <c r="M165" s="71">
        <f t="shared" si="25"/>
        <v>700</v>
      </c>
    </row>
    <row r="166" spans="1:13" s="72" customFormat="1" ht="20.25" customHeight="1" thickBot="1" x14ac:dyDescent="0.3">
      <c r="A166" s="219"/>
      <c r="B166" s="227"/>
      <c r="C166" s="67" t="s">
        <v>59</v>
      </c>
      <c r="D166" s="68"/>
      <c r="E166" s="69" t="s">
        <v>11</v>
      </c>
      <c r="F166" s="70" t="s">
        <v>11</v>
      </c>
      <c r="G166" s="70" t="s">
        <v>11</v>
      </c>
      <c r="H166" s="71"/>
      <c r="I166" s="171"/>
      <c r="J166" s="71"/>
      <c r="K166" s="71"/>
      <c r="L166" s="71"/>
      <c r="M166" s="71"/>
    </row>
    <row r="167" spans="1:13" s="9" customFormat="1" ht="20.25" customHeight="1" thickBot="1" x14ac:dyDescent="0.3">
      <c r="A167" s="209" t="s">
        <v>90</v>
      </c>
      <c r="B167" s="209" t="s">
        <v>33</v>
      </c>
      <c r="C167" s="18" t="s">
        <v>18</v>
      </c>
      <c r="D167" s="19"/>
      <c r="E167" s="20"/>
      <c r="F167" s="21"/>
      <c r="G167" s="21"/>
      <c r="H167" s="81">
        <f>H169+H170</f>
        <v>50</v>
      </c>
      <c r="I167" s="171">
        <f t="shared" ref="I167:L167" si="30">I169+I170</f>
        <v>50</v>
      </c>
      <c r="J167" s="81">
        <f t="shared" si="30"/>
        <v>50</v>
      </c>
      <c r="K167" s="81">
        <f t="shared" si="30"/>
        <v>50</v>
      </c>
      <c r="L167" s="81">
        <f t="shared" si="30"/>
        <v>50</v>
      </c>
      <c r="M167" s="57">
        <f t="shared" si="25"/>
        <v>250</v>
      </c>
    </row>
    <row r="168" spans="1:13" s="9" customFormat="1" ht="20.25" customHeight="1" thickBot="1" x14ac:dyDescent="0.3">
      <c r="A168" s="210"/>
      <c r="B168" s="210"/>
      <c r="C168" s="3" t="s">
        <v>12</v>
      </c>
      <c r="D168" s="2"/>
      <c r="E168" s="17"/>
      <c r="F168" s="4"/>
      <c r="G168" s="4"/>
      <c r="H168" s="163"/>
      <c r="I168" s="171"/>
      <c r="J168" s="66"/>
      <c r="K168" s="66"/>
      <c r="L168" s="66"/>
      <c r="M168" s="57"/>
    </row>
    <row r="169" spans="1:13" s="9" customFormat="1" ht="24.75" customHeight="1" thickBot="1" x14ac:dyDescent="0.3">
      <c r="A169" s="210"/>
      <c r="B169" s="210"/>
      <c r="C169" s="22" t="s">
        <v>47</v>
      </c>
      <c r="D169" s="23">
        <v>807</v>
      </c>
      <c r="E169" s="24" t="s">
        <v>50</v>
      </c>
      <c r="F169" s="168" t="s">
        <v>155</v>
      </c>
      <c r="G169" s="25">
        <v>240</v>
      </c>
      <c r="H169" s="165">
        <v>50</v>
      </c>
      <c r="I169" s="176">
        <v>50</v>
      </c>
      <c r="J169" s="82">
        <v>50</v>
      </c>
      <c r="K169" s="82">
        <v>50</v>
      </c>
      <c r="L169" s="82">
        <v>50</v>
      </c>
      <c r="M169" s="57">
        <f t="shared" ref="M169:M241" si="31">H169+I169+L169+J169+K169</f>
        <v>250</v>
      </c>
    </row>
    <row r="170" spans="1:13" s="9" customFormat="1" ht="20.25" customHeight="1" thickBot="1" x14ac:dyDescent="0.3">
      <c r="A170" s="211"/>
      <c r="B170" s="211"/>
      <c r="C170" s="26" t="s">
        <v>59</v>
      </c>
      <c r="D170" s="27"/>
      <c r="E170" s="28" t="s">
        <v>11</v>
      </c>
      <c r="F170" s="29" t="s">
        <v>11</v>
      </c>
      <c r="G170" s="29" t="s">
        <v>11</v>
      </c>
      <c r="H170" s="164"/>
      <c r="I170" s="174"/>
      <c r="J170" s="78"/>
      <c r="K170" s="78"/>
      <c r="L170" s="78"/>
      <c r="M170" s="57"/>
    </row>
    <row r="171" spans="1:13" s="9" customFormat="1" ht="19.5" customHeight="1" thickBot="1" x14ac:dyDescent="0.3">
      <c r="A171" s="209" t="s">
        <v>131</v>
      </c>
      <c r="B171" s="209" t="s">
        <v>129</v>
      </c>
      <c r="C171" s="18" t="s">
        <v>18</v>
      </c>
      <c r="D171" s="19"/>
      <c r="E171" s="20"/>
      <c r="F171" s="21"/>
      <c r="G171" s="21"/>
      <c r="H171" s="81">
        <f>H173+H174</f>
        <v>0</v>
      </c>
      <c r="I171" s="175">
        <f>I173+I174</f>
        <v>50</v>
      </c>
      <c r="J171" s="80">
        <f>J173+J174</f>
        <v>50</v>
      </c>
      <c r="K171" s="80">
        <f>K173+K174</f>
        <v>50</v>
      </c>
      <c r="L171" s="80">
        <f>L173+L174</f>
        <v>50</v>
      </c>
      <c r="M171" s="57">
        <f t="shared" ref="M171" si="32">H171+I171+L171+J171+K171</f>
        <v>200</v>
      </c>
    </row>
    <row r="172" spans="1:13" s="9" customFormat="1" ht="19.5" customHeight="1" thickBot="1" x14ac:dyDescent="0.3">
      <c r="A172" s="210"/>
      <c r="B172" s="210"/>
      <c r="C172" s="3" t="s">
        <v>12</v>
      </c>
      <c r="D172" s="2"/>
      <c r="E172" s="17"/>
      <c r="F172" s="4"/>
      <c r="G172" s="4"/>
      <c r="H172" s="163"/>
      <c r="I172" s="171"/>
      <c r="J172" s="66"/>
      <c r="K172" s="66"/>
      <c r="L172" s="66"/>
      <c r="M172" s="57"/>
    </row>
    <row r="173" spans="1:13" s="9" customFormat="1" ht="19.5" customHeight="1" thickBot="1" x14ac:dyDescent="0.3">
      <c r="A173" s="210"/>
      <c r="B173" s="210"/>
      <c r="C173" s="22" t="s">
        <v>47</v>
      </c>
      <c r="D173" s="23">
        <v>807</v>
      </c>
      <c r="E173" s="24" t="s">
        <v>50</v>
      </c>
      <c r="F173" s="168" t="s">
        <v>155</v>
      </c>
      <c r="G173" s="25">
        <v>240</v>
      </c>
      <c r="H173" s="165">
        <v>0</v>
      </c>
      <c r="I173" s="176">
        <v>50</v>
      </c>
      <c r="J173" s="82">
        <v>50</v>
      </c>
      <c r="K173" s="82">
        <v>50</v>
      </c>
      <c r="L173" s="82">
        <v>50</v>
      </c>
      <c r="M173" s="57">
        <f t="shared" ref="M173" si="33">H173+I173+L173+J173+K173</f>
        <v>200</v>
      </c>
    </row>
    <row r="174" spans="1:13" s="9" customFormat="1" ht="19.5" customHeight="1" thickBot="1" x14ac:dyDescent="0.3">
      <c r="A174" s="211"/>
      <c r="B174" s="211"/>
      <c r="C174" s="26" t="s">
        <v>59</v>
      </c>
      <c r="D174" s="27"/>
      <c r="E174" s="28" t="s">
        <v>11</v>
      </c>
      <c r="F174" s="29" t="s">
        <v>11</v>
      </c>
      <c r="G174" s="29" t="s">
        <v>11</v>
      </c>
      <c r="H174" s="164"/>
      <c r="I174" s="174"/>
      <c r="J174" s="78"/>
      <c r="K174" s="78"/>
      <c r="L174" s="78"/>
      <c r="M174" s="57"/>
    </row>
    <row r="175" spans="1:13" s="9" customFormat="1" ht="19.5" customHeight="1" thickBot="1" x14ac:dyDescent="0.3">
      <c r="A175" s="209" t="s">
        <v>132</v>
      </c>
      <c r="B175" s="209" t="s">
        <v>148</v>
      </c>
      <c r="C175" s="18" t="s">
        <v>18</v>
      </c>
      <c r="D175" s="19"/>
      <c r="E175" s="20"/>
      <c r="F175" s="21"/>
      <c r="G175" s="21"/>
      <c r="H175" s="81">
        <f>H177+H178</f>
        <v>50</v>
      </c>
      <c r="I175" s="175">
        <f>I177+I178</f>
        <v>50</v>
      </c>
      <c r="J175" s="80">
        <f>J177+J178</f>
        <v>50</v>
      </c>
      <c r="K175" s="80">
        <f>K177+K178</f>
        <v>50</v>
      </c>
      <c r="L175" s="80">
        <f>L177+L178</f>
        <v>50</v>
      </c>
      <c r="M175" s="57">
        <f t="shared" ref="M175" si="34">H175+I175+L175+J175+K175</f>
        <v>250</v>
      </c>
    </row>
    <row r="176" spans="1:13" s="9" customFormat="1" ht="19.5" customHeight="1" thickBot="1" x14ac:dyDescent="0.3">
      <c r="A176" s="210"/>
      <c r="B176" s="210"/>
      <c r="C176" s="3" t="s">
        <v>12</v>
      </c>
      <c r="D176" s="2"/>
      <c r="E176" s="17"/>
      <c r="F176" s="4"/>
      <c r="G176" s="4"/>
      <c r="H176" s="163"/>
      <c r="I176" s="171"/>
      <c r="J176" s="66"/>
      <c r="K176" s="66"/>
      <c r="L176" s="66"/>
      <c r="M176" s="57"/>
    </row>
    <row r="177" spans="1:13" s="9" customFormat="1" ht="19.5" customHeight="1" thickBot="1" x14ac:dyDescent="0.3">
      <c r="A177" s="210"/>
      <c r="B177" s="210"/>
      <c r="C177" s="22" t="s">
        <v>47</v>
      </c>
      <c r="D177" s="23">
        <v>807</v>
      </c>
      <c r="E177" s="24" t="s">
        <v>50</v>
      </c>
      <c r="F177" s="168" t="s">
        <v>155</v>
      </c>
      <c r="G177" s="25">
        <v>240</v>
      </c>
      <c r="H177" s="165">
        <v>50</v>
      </c>
      <c r="I177" s="176">
        <v>50</v>
      </c>
      <c r="J177" s="82">
        <v>50</v>
      </c>
      <c r="K177" s="82">
        <v>50</v>
      </c>
      <c r="L177" s="82">
        <v>50</v>
      </c>
      <c r="M177" s="57">
        <f t="shared" ref="M177" si="35">H177+I177+L177+J177+K177</f>
        <v>250</v>
      </c>
    </row>
    <row r="178" spans="1:13" s="9" customFormat="1" ht="19.5" customHeight="1" thickBot="1" x14ac:dyDescent="0.3">
      <c r="A178" s="211"/>
      <c r="B178" s="211"/>
      <c r="C178" s="26" t="s">
        <v>59</v>
      </c>
      <c r="D178" s="27"/>
      <c r="E178" s="28" t="s">
        <v>11</v>
      </c>
      <c r="F178" s="29" t="s">
        <v>11</v>
      </c>
      <c r="G178" s="29" t="s">
        <v>11</v>
      </c>
      <c r="H178" s="164"/>
      <c r="I178" s="174"/>
      <c r="J178" s="78"/>
      <c r="K178" s="78"/>
      <c r="L178" s="78"/>
      <c r="M178" s="57"/>
    </row>
    <row r="179" spans="1:13" s="72" customFormat="1" ht="19.5" customHeight="1" thickBot="1" x14ac:dyDescent="0.3">
      <c r="A179" s="217" t="s">
        <v>171</v>
      </c>
      <c r="B179" s="225" t="s">
        <v>91</v>
      </c>
      <c r="C179" s="67" t="s">
        <v>18</v>
      </c>
      <c r="D179" s="68"/>
      <c r="E179" s="69"/>
      <c r="F179" s="70"/>
      <c r="G179" s="70"/>
      <c r="H179" s="71">
        <f>H181+H182</f>
        <v>1590</v>
      </c>
      <c r="I179" s="171">
        <f>I181+I182</f>
        <v>2081.9</v>
      </c>
      <c r="J179" s="71">
        <f>J181+J182</f>
        <v>1650</v>
      </c>
      <c r="K179" s="71">
        <f>K181+K182</f>
        <v>1850</v>
      </c>
      <c r="L179" s="71">
        <f>L181+L182</f>
        <v>1980</v>
      </c>
      <c r="M179" s="71">
        <f t="shared" si="31"/>
        <v>9151.9</v>
      </c>
    </row>
    <row r="180" spans="1:13" s="72" customFormat="1" ht="18" customHeight="1" thickBot="1" x14ac:dyDescent="0.3">
      <c r="A180" s="218"/>
      <c r="B180" s="226"/>
      <c r="C180" s="67" t="s">
        <v>12</v>
      </c>
      <c r="D180" s="68"/>
      <c r="E180" s="69"/>
      <c r="F180" s="70"/>
      <c r="G180" s="70"/>
      <c r="H180" s="71"/>
      <c r="I180" s="171"/>
      <c r="J180" s="71"/>
      <c r="K180" s="71"/>
      <c r="L180" s="71"/>
      <c r="M180" s="71"/>
    </row>
    <row r="181" spans="1:13" s="72" customFormat="1" ht="24.75" thickBot="1" x14ac:dyDescent="0.3">
      <c r="A181" s="218"/>
      <c r="B181" s="226"/>
      <c r="C181" s="73" t="s">
        <v>47</v>
      </c>
      <c r="D181" s="68">
        <v>807</v>
      </c>
      <c r="E181" s="69" t="s">
        <v>48</v>
      </c>
      <c r="F181" s="74" t="s">
        <v>156</v>
      </c>
      <c r="G181" s="70">
        <v>240</v>
      </c>
      <c r="H181" s="99">
        <f>H185+H189+H193+H197+H201+H205</f>
        <v>1590</v>
      </c>
      <c r="I181" s="171">
        <f t="shared" ref="I181:L182" si="36">I185+I189+I193+I197+I201+I205</f>
        <v>2081.9</v>
      </c>
      <c r="J181" s="99">
        <f t="shared" si="36"/>
        <v>1650</v>
      </c>
      <c r="K181" s="99">
        <f t="shared" si="36"/>
        <v>1850</v>
      </c>
      <c r="L181" s="99">
        <f t="shared" si="36"/>
        <v>1980</v>
      </c>
      <c r="M181" s="71">
        <f t="shared" ref="M181" si="37">M185+M189+M193+M197</f>
        <v>8201.9</v>
      </c>
    </row>
    <row r="182" spans="1:13" s="72" customFormat="1" ht="20.25" customHeight="1" thickBot="1" x14ac:dyDescent="0.3">
      <c r="A182" s="219"/>
      <c r="B182" s="227"/>
      <c r="C182" s="67" t="s">
        <v>59</v>
      </c>
      <c r="D182" s="68"/>
      <c r="E182" s="69" t="s">
        <v>11</v>
      </c>
      <c r="F182" s="70" t="s">
        <v>11</v>
      </c>
      <c r="G182" s="70" t="s">
        <v>11</v>
      </c>
      <c r="H182" s="99">
        <f>H186+H190+H194+H198+H202+H206</f>
        <v>0</v>
      </c>
      <c r="I182" s="171">
        <f t="shared" si="36"/>
        <v>0</v>
      </c>
      <c r="J182" s="99">
        <f t="shared" si="36"/>
        <v>0</v>
      </c>
      <c r="K182" s="99">
        <f t="shared" si="36"/>
        <v>0</v>
      </c>
      <c r="L182" s="99">
        <f t="shared" si="36"/>
        <v>0</v>
      </c>
      <c r="M182" s="71">
        <f>M186+M190+M194</f>
        <v>0</v>
      </c>
    </row>
    <row r="183" spans="1:13" s="9" customFormat="1" ht="19.5" customHeight="1" thickBot="1" x14ac:dyDescent="0.3">
      <c r="A183" s="209" t="s">
        <v>172</v>
      </c>
      <c r="B183" s="209" t="s">
        <v>130</v>
      </c>
      <c r="C183" s="3" t="s">
        <v>18</v>
      </c>
      <c r="D183" s="2"/>
      <c r="E183" s="17"/>
      <c r="F183" s="4"/>
      <c r="G183" s="4"/>
      <c r="H183" s="81">
        <f>H185+H186</f>
        <v>140</v>
      </c>
      <c r="I183" s="171">
        <f>I185+I186</f>
        <v>270</v>
      </c>
      <c r="J183" s="80">
        <f>J185+J186</f>
        <v>270</v>
      </c>
      <c r="K183" s="80">
        <f>K185+K186</f>
        <v>320</v>
      </c>
      <c r="L183" s="80">
        <f>L185+L186</f>
        <v>350</v>
      </c>
      <c r="M183" s="57">
        <f t="shared" si="31"/>
        <v>1350</v>
      </c>
    </row>
    <row r="184" spans="1:13" s="9" customFormat="1" ht="23.25" customHeight="1" thickBot="1" x14ac:dyDescent="0.3">
      <c r="A184" s="210"/>
      <c r="B184" s="210"/>
      <c r="C184" s="3" t="s">
        <v>12</v>
      </c>
      <c r="D184" s="2"/>
      <c r="E184" s="17"/>
      <c r="F184" s="4"/>
      <c r="G184" s="4"/>
      <c r="H184" s="163"/>
      <c r="I184" s="171"/>
      <c r="J184" s="66"/>
      <c r="K184" s="66"/>
      <c r="L184" s="66"/>
      <c r="M184" s="57"/>
    </row>
    <row r="185" spans="1:13" s="9" customFormat="1" ht="24.75" thickBot="1" x14ac:dyDescent="0.3">
      <c r="A185" s="210"/>
      <c r="B185" s="210"/>
      <c r="C185" s="12" t="s">
        <v>47</v>
      </c>
      <c r="D185" s="2">
        <v>807</v>
      </c>
      <c r="E185" s="17" t="s">
        <v>48</v>
      </c>
      <c r="F185" s="168" t="s">
        <v>156</v>
      </c>
      <c r="G185" s="4">
        <v>240</v>
      </c>
      <c r="H185" s="163">
        <v>140</v>
      </c>
      <c r="I185" s="171">
        <v>270</v>
      </c>
      <c r="J185" s="66">
        <v>270</v>
      </c>
      <c r="K185" s="66">
        <v>320</v>
      </c>
      <c r="L185" s="66">
        <v>350</v>
      </c>
      <c r="M185" s="57">
        <f t="shared" si="31"/>
        <v>1350</v>
      </c>
    </row>
    <row r="186" spans="1:13" s="9" customFormat="1" ht="15.75" customHeight="1" thickBot="1" x14ac:dyDescent="0.3">
      <c r="A186" s="211"/>
      <c r="B186" s="211"/>
      <c r="C186" s="3" t="s">
        <v>59</v>
      </c>
      <c r="D186" s="2"/>
      <c r="E186" s="17" t="s">
        <v>11</v>
      </c>
      <c r="F186" s="4" t="s">
        <v>11</v>
      </c>
      <c r="G186" s="4" t="s">
        <v>11</v>
      </c>
      <c r="H186" s="163"/>
      <c r="I186" s="171"/>
      <c r="J186" s="66"/>
      <c r="K186" s="66"/>
      <c r="L186" s="66"/>
      <c r="M186" s="57"/>
    </row>
    <row r="187" spans="1:13" s="9" customFormat="1" ht="20.25" customHeight="1" thickBot="1" x14ac:dyDescent="0.3">
      <c r="A187" s="209" t="s">
        <v>173</v>
      </c>
      <c r="B187" s="209" t="s">
        <v>121</v>
      </c>
      <c r="C187" s="30" t="s">
        <v>18</v>
      </c>
      <c r="D187" s="31"/>
      <c r="E187" s="32"/>
      <c r="F187" s="33"/>
      <c r="G187" s="33"/>
      <c r="H187" s="81">
        <f>H189+H190</f>
        <v>50</v>
      </c>
      <c r="I187" s="175">
        <f>I189+I190</f>
        <v>50</v>
      </c>
      <c r="J187" s="80">
        <f>J189+J190</f>
        <v>50</v>
      </c>
      <c r="K187" s="80">
        <f>K189+K190</f>
        <v>0</v>
      </c>
      <c r="L187" s="80">
        <f>L189+L190</f>
        <v>0</v>
      </c>
      <c r="M187" s="57">
        <f t="shared" si="31"/>
        <v>150</v>
      </c>
    </row>
    <row r="188" spans="1:13" s="9" customFormat="1" ht="21.75" customHeight="1" thickBot="1" x14ac:dyDescent="0.3">
      <c r="A188" s="210"/>
      <c r="B188" s="210"/>
      <c r="C188" s="34" t="s">
        <v>12</v>
      </c>
      <c r="D188" s="35"/>
      <c r="E188" s="36"/>
      <c r="F188" s="37"/>
      <c r="G188" s="37"/>
      <c r="H188" s="76"/>
      <c r="I188" s="109"/>
      <c r="J188" s="75"/>
      <c r="K188" s="75"/>
      <c r="L188" s="75"/>
      <c r="M188" s="57"/>
    </row>
    <row r="189" spans="1:13" s="9" customFormat="1" ht="30" customHeight="1" thickBot="1" x14ac:dyDescent="0.3">
      <c r="A189" s="210"/>
      <c r="B189" s="210"/>
      <c r="C189" s="38" t="s">
        <v>47</v>
      </c>
      <c r="D189" s="35">
        <v>807</v>
      </c>
      <c r="E189" s="36" t="s">
        <v>48</v>
      </c>
      <c r="F189" s="168" t="s">
        <v>156</v>
      </c>
      <c r="G189" s="37">
        <v>240</v>
      </c>
      <c r="H189" s="76">
        <v>50</v>
      </c>
      <c r="I189" s="109">
        <v>50</v>
      </c>
      <c r="J189" s="75">
        <v>50</v>
      </c>
      <c r="K189" s="75">
        <v>0</v>
      </c>
      <c r="L189" s="75">
        <v>0</v>
      </c>
      <c r="M189" s="57">
        <f t="shared" si="31"/>
        <v>150</v>
      </c>
    </row>
    <row r="190" spans="1:13" s="9" customFormat="1" ht="20.25" customHeight="1" thickBot="1" x14ac:dyDescent="0.3">
      <c r="A190" s="211"/>
      <c r="B190" s="211"/>
      <c r="C190" s="26" t="s">
        <v>59</v>
      </c>
      <c r="D190" s="27"/>
      <c r="E190" s="28" t="s">
        <v>11</v>
      </c>
      <c r="F190" s="29" t="s">
        <v>11</v>
      </c>
      <c r="G190" s="29" t="s">
        <v>11</v>
      </c>
      <c r="H190" s="164"/>
      <c r="I190" s="174"/>
      <c r="J190" s="78"/>
      <c r="K190" s="78"/>
      <c r="L190" s="78"/>
      <c r="M190" s="57"/>
    </row>
    <row r="191" spans="1:13" s="9" customFormat="1" ht="19.5" customHeight="1" thickBot="1" x14ac:dyDescent="0.3">
      <c r="A191" s="209" t="s">
        <v>174</v>
      </c>
      <c r="B191" s="209" t="s">
        <v>190</v>
      </c>
      <c r="C191" s="30" t="s">
        <v>18</v>
      </c>
      <c r="D191" s="31"/>
      <c r="E191" s="32"/>
      <c r="F191" s="33"/>
      <c r="G191" s="33"/>
      <c r="H191" s="81">
        <f>H193+H194</f>
        <v>1170</v>
      </c>
      <c r="I191" s="175">
        <f>I193+I194</f>
        <v>1581.9</v>
      </c>
      <c r="J191" s="80">
        <f>J193+J194</f>
        <v>1100</v>
      </c>
      <c r="K191" s="80">
        <f>K193+K194</f>
        <v>1300</v>
      </c>
      <c r="L191" s="80">
        <f>L193+L194</f>
        <v>1400</v>
      </c>
      <c r="M191" s="57">
        <f t="shared" si="31"/>
        <v>6551.9</v>
      </c>
    </row>
    <row r="192" spans="1:13" s="9" customFormat="1" ht="23.25" customHeight="1" thickBot="1" x14ac:dyDescent="0.3">
      <c r="A192" s="210"/>
      <c r="B192" s="210"/>
      <c r="C192" s="34" t="s">
        <v>12</v>
      </c>
      <c r="D192" s="35"/>
      <c r="E192" s="36"/>
      <c r="F192" s="37"/>
      <c r="G192" s="37"/>
      <c r="H192" s="76"/>
      <c r="I192" s="109"/>
      <c r="J192" s="75"/>
      <c r="K192" s="75"/>
      <c r="L192" s="75"/>
      <c r="M192" s="57"/>
    </row>
    <row r="193" spans="1:13" s="9" customFormat="1" ht="24.75" thickBot="1" x14ac:dyDescent="0.3">
      <c r="A193" s="210"/>
      <c r="B193" s="210"/>
      <c r="C193" s="38" t="s">
        <v>47</v>
      </c>
      <c r="D193" s="35">
        <v>807</v>
      </c>
      <c r="E193" s="36" t="s">
        <v>48</v>
      </c>
      <c r="F193" s="168" t="s">
        <v>156</v>
      </c>
      <c r="G193" s="37">
        <v>240</v>
      </c>
      <c r="H193" s="76">
        <v>1170</v>
      </c>
      <c r="I193" s="109">
        <v>1581.9</v>
      </c>
      <c r="J193" s="75">
        <v>1100</v>
      </c>
      <c r="K193" s="75">
        <v>1300</v>
      </c>
      <c r="L193" s="75">
        <v>1400</v>
      </c>
      <c r="M193" s="57">
        <f t="shared" si="31"/>
        <v>6551.9</v>
      </c>
    </row>
    <row r="194" spans="1:13" s="9" customFormat="1" ht="19.5" customHeight="1" thickBot="1" x14ac:dyDescent="0.3">
      <c r="A194" s="211"/>
      <c r="B194" s="211"/>
      <c r="C194" s="26" t="s">
        <v>59</v>
      </c>
      <c r="D194" s="27"/>
      <c r="E194" s="28" t="s">
        <v>11</v>
      </c>
      <c r="F194" s="29" t="s">
        <v>11</v>
      </c>
      <c r="G194" s="29" t="s">
        <v>11</v>
      </c>
      <c r="H194" s="164"/>
      <c r="I194" s="174"/>
      <c r="J194" s="78"/>
      <c r="K194" s="78"/>
      <c r="L194" s="78"/>
      <c r="M194" s="57"/>
    </row>
    <row r="195" spans="1:13" s="9" customFormat="1" ht="19.5" customHeight="1" thickBot="1" x14ac:dyDescent="0.3">
      <c r="A195" s="209" t="s">
        <v>175</v>
      </c>
      <c r="B195" s="209" t="s">
        <v>65</v>
      </c>
      <c r="C195" s="30" t="s">
        <v>18</v>
      </c>
      <c r="D195" s="31"/>
      <c r="E195" s="32"/>
      <c r="F195" s="33"/>
      <c r="G195" s="33"/>
      <c r="H195" s="81">
        <f>H197+H198</f>
        <v>30</v>
      </c>
      <c r="I195" s="175">
        <f>I197+I198</f>
        <v>30</v>
      </c>
      <c r="J195" s="80">
        <f>J197+J198</f>
        <v>30</v>
      </c>
      <c r="K195" s="80">
        <f>K197+K198</f>
        <v>30</v>
      </c>
      <c r="L195" s="80">
        <f>L197+L198</f>
        <v>30</v>
      </c>
      <c r="M195" s="57">
        <f t="shared" si="31"/>
        <v>150</v>
      </c>
    </row>
    <row r="196" spans="1:13" s="9" customFormat="1" ht="18" customHeight="1" thickBot="1" x14ac:dyDescent="0.3">
      <c r="A196" s="210"/>
      <c r="B196" s="210"/>
      <c r="C196" s="34" t="s">
        <v>12</v>
      </c>
      <c r="D196" s="35"/>
      <c r="E196" s="36"/>
      <c r="F196" s="37"/>
      <c r="G196" s="37"/>
      <c r="H196" s="76"/>
      <c r="I196" s="109"/>
      <c r="J196" s="75"/>
      <c r="K196" s="75"/>
      <c r="L196" s="75"/>
      <c r="M196" s="57"/>
    </row>
    <row r="197" spans="1:13" s="9" customFormat="1" ht="24.75" thickBot="1" x14ac:dyDescent="0.3">
      <c r="A197" s="210"/>
      <c r="B197" s="210"/>
      <c r="C197" s="38" t="s">
        <v>47</v>
      </c>
      <c r="D197" s="35">
        <v>807</v>
      </c>
      <c r="E197" s="36" t="s">
        <v>48</v>
      </c>
      <c r="F197" s="168" t="s">
        <v>156</v>
      </c>
      <c r="G197" s="37">
        <v>240</v>
      </c>
      <c r="H197" s="76">
        <v>30</v>
      </c>
      <c r="I197" s="109">
        <v>30</v>
      </c>
      <c r="J197" s="75">
        <v>30</v>
      </c>
      <c r="K197" s="75">
        <v>30</v>
      </c>
      <c r="L197" s="75">
        <v>30</v>
      </c>
      <c r="M197" s="57">
        <f t="shared" si="31"/>
        <v>150</v>
      </c>
    </row>
    <row r="198" spans="1:13" s="9" customFormat="1" ht="21" customHeight="1" thickBot="1" x14ac:dyDescent="0.3">
      <c r="A198" s="211"/>
      <c r="B198" s="211"/>
      <c r="C198" s="26" t="s">
        <v>59</v>
      </c>
      <c r="D198" s="27"/>
      <c r="E198" s="28" t="s">
        <v>11</v>
      </c>
      <c r="F198" s="29" t="s">
        <v>11</v>
      </c>
      <c r="G198" s="29" t="s">
        <v>11</v>
      </c>
      <c r="H198" s="164"/>
      <c r="I198" s="174"/>
      <c r="J198" s="78"/>
      <c r="K198" s="78"/>
      <c r="L198" s="78"/>
      <c r="M198" s="57"/>
    </row>
    <row r="199" spans="1:13" s="9" customFormat="1" ht="19.5" customHeight="1" thickBot="1" x14ac:dyDescent="0.3">
      <c r="A199" s="209" t="s">
        <v>176</v>
      </c>
      <c r="B199" s="209" t="s">
        <v>144</v>
      </c>
      <c r="C199" s="30" t="s">
        <v>18</v>
      </c>
      <c r="D199" s="31"/>
      <c r="E199" s="32"/>
      <c r="F199" s="33"/>
      <c r="G199" s="33"/>
      <c r="H199" s="81">
        <f>H201+H202</f>
        <v>100</v>
      </c>
      <c r="I199" s="175">
        <f>I201+I202</f>
        <v>50</v>
      </c>
      <c r="J199" s="80">
        <f>J201+J202</f>
        <v>100</v>
      </c>
      <c r="K199" s="80">
        <f>K201+K202</f>
        <v>100</v>
      </c>
      <c r="L199" s="80">
        <f>L201+L202</f>
        <v>100</v>
      </c>
      <c r="M199" s="57">
        <f t="shared" ref="M199" si="38">H199+I199+L199+J199+K199</f>
        <v>450</v>
      </c>
    </row>
    <row r="200" spans="1:13" s="9" customFormat="1" ht="18" customHeight="1" thickBot="1" x14ac:dyDescent="0.3">
      <c r="A200" s="210"/>
      <c r="B200" s="210"/>
      <c r="C200" s="34" t="s">
        <v>12</v>
      </c>
      <c r="D200" s="35"/>
      <c r="E200" s="36"/>
      <c r="F200" s="37"/>
      <c r="G200" s="37"/>
      <c r="H200" s="76"/>
      <c r="I200" s="109"/>
      <c r="J200" s="75"/>
      <c r="K200" s="75"/>
      <c r="L200" s="75"/>
      <c r="M200" s="57"/>
    </row>
    <row r="201" spans="1:13" s="9" customFormat="1" ht="24.75" thickBot="1" x14ac:dyDescent="0.3">
      <c r="A201" s="210"/>
      <c r="B201" s="210"/>
      <c r="C201" s="38" t="s">
        <v>47</v>
      </c>
      <c r="D201" s="35">
        <v>807</v>
      </c>
      <c r="E201" s="36" t="s">
        <v>48</v>
      </c>
      <c r="F201" s="168" t="s">
        <v>156</v>
      </c>
      <c r="G201" s="37">
        <v>240</v>
      </c>
      <c r="H201" s="76">
        <v>100</v>
      </c>
      <c r="I201" s="109">
        <v>50</v>
      </c>
      <c r="J201" s="75">
        <v>100</v>
      </c>
      <c r="K201" s="75">
        <v>100</v>
      </c>
      <c r="L201" s="75">
        <v>100</v>
      </c>
      <c r="M201" s="57">
        <f t="shared" ref="M201" si="39">H201+I201+L201+J201+K201</f>
        <v>450</v>
      </c>
    </row>
    <row r="202" spans="1:13" s="9" customFormat="1" ht="21" customHeight="1" thickBot="1" x14ac:dyDescent="0.3">
      <c r="A202" s="211"/>
      <c r="B202" s="211"/>
      <c r="C202" s="26" t="s">
        <v>59</v>
      </c>
      <c r="D202" s="27"/>
      <c r="E202" s="28" t="s">
        <v>11</v>
      </c>
      <c r="F202" s="29" t="s">
        <v>11</v>
      </c>
      <c r="G202" s="29" t="s">
        <v>11</v>
      </c>
      <c r="H202" s="164"/>
      <c r="I202" s="174"/>
      <c r="J202" s="78"/>
      <c r="K202" s="78"/>
      <c r="L202" s="78"/>
      <c r="M202" s="57"/>
    </row>
    <row r="203" spans="1:13" s="9" customFormat="1" ht="19.5" customHeight="1" thickBot="1" x14ac:dyDescent="0.3">
      <c r="A203" s="209" t="s">
        <v>191</v>
      </c>
      <c r="B203" s="209" t="s">
        <v>192</v>
      </c>
      <c r="C203" s="30" t="s">
        <v>18</v>
      </c>
      <c r="D203" s="31"/>
      <c r="E203" s="32"/>
      <c r="F203" s="33"/>
      <c r="G203" s="33"/>
      <c r="H203" s="81">
        <f>H205+H206</f>
        <v>100</v>
      </c>
      <c r="I203" s="175">
        <f>I205+I206</f>
        <v>100</v>
      </c>
      <c r="J203" s="80">
        <f>J205+J206</f>
        <v>100</v>
      </c>
      <c r="K203" s="80">
        <f>K205+K206</f>
        <v>100</v>
      </c>
      <c r="L203" s="80">
        <f>L205+L206</f>
        <v>100</v>
      </c>
      <c r="M203" s="57">
        <f t="shared" ref="M203" si="40">H203+I203+L203+J203+K203</f>
        <v>500</v>
      </c>
    </row>
    <row r="204" spans="1:13" s="9" customFormat="1" ht="18" customHeight="1" thickBot="1" x14ac:dyDescent="0.3">
      <c r="A204" s="210"/>
      <c r="B204" s="210"/>
      <c r="C204" s="34" t="s">
        <v>12</v>
      </c>
      <c r="D204" s="35"/>
      <c r="E204" s="36"/>
      <c r="F204" s="37"/>
      <c r="G204" s="37"/>
      <c r="H204" s="76"/>
      <c r="I204" s="109"/>
      <c r="J204" s="75"/>
      <c r="K204" s="75"/>
      <c r="L204" s="75"/>
      <c r="M204" s="57"/>
    </row>
    <row r="205" spans="1:13" s="9" customFormat="1" ht="24.75" thickBot="1" x14ac:dyDescent="0.3">
      <c r="A205" s="210"/>
      <c r="B205" s="210"/>
      <c r="C205" s="38" t="s">
        <v>47</v>
      </c>
      <c r="D205" s="35">
        <v>807</v>
      </c>
      <c r="E205" s="36" t="s">
        <v>48</v>
      </c>
      <c r="F205" s="168" t="s">
        <v>156</v>
      </c>
      <c r="G205" s="37">
        <v>240</v>
      </c>
      <c r="H205" s="76">
        <v>100</v>
      </c>
      <c r="I205" s="109">
        <v>100</v>
      </c>
      <c r="J205" s="75">
        <v>100</v>
      </c>
      <c r="K205" s="75">
        <v>100</v>
      </c>
      <c r="L205" s="75">
        <v>100</v>
      </c>
      <c r="M205" s="57">
        <f t="shared" ref="M205" si="41">H205+I205+L205+J205+K205</f>
        <v>500</v>
      </c>
    </row>
    <row r="206" spans="1:13" s="9" customFormat="1" ht="21" customHeight="1" thickBot="1" x14ac:dyDescent="0.3">
      <c r="A206" s="211"/>
      <c r="B206" s="211"/>
      <c r="C206" s="26" t="s">
        <v>59</v>
      </c>
      <c r="D206" s="27"/>
      <c r="E206" s="28" t="s">
        <v>11</v>
      </c>
      <c r="F206" s="29" t="s">
        <v>11</v>
      </c>
      <c r="G206" s="29" t="s">
        <v>11</v>
      </c>
      <c r="H206" s="164"/>
      <c r="I206" s="174"/>
      <c r="J206" s="78"/>
      <c r="K206" s="78"/>
      <c r="L206" s="78"/>
      <c r="M206" s="57"/>
    </row>
    <row r="207" spans="1:13" s="88" customFormat="1" ht="18.75" customHeight="1" thickBot="1" x14ac:dyDescent="0.3">
      <c r="A207" s="217" t="s">
        <v>92</v>
      </c>
      <c r="B207" s="217" t="s">
        <v>125</v>
      </c>
      <c r="C207" s="83" t="s">
        <v>18</v>
      </c>
      <c r="D207" s="84"/>
      <c r="E207" s="85"/>
      <c r="F207" s="86"/>
      <c r="G207" s="86"/>
      <c r="H207" s="87">
        <f>H209+H210</f>
        <v>165</v>
      </c>
      <c r="I207" s="175">
        <f>I209+I210</f>
        <v>100</v>
      </c>
      <c r="J207" s="87">
        <f>J209+J210</f>
        <v>100</v>
      </c>
      <c r="K207" s="87">
        <f>K209+K210</f>
        <v>100</v>
      </c>
      <c r="L207" s="87">
        <f>L209+L210</f>
        <v>100</v>
      </c>
      <c r="M207" s="99">
        <f t="shared" si="31"/>
        <v>565</v>
      </c>
    </row>
    <row r="208" spans="1:13" s="88" customFormat="1" ht="23.25" customHeight="1" thickBot="1" x14ac:dyDescent="0.3">
      <c r="A208" s="218"/>
      <c r="B208" s="218"/>
      <c r="C208" s="89" t="s">
        <v>12</v>
      </c>
      <c r="D208" s="90"/>
      <c r="E208" s="91"/>
      <c r="F208" s="92"/>
      <c r="G208" s="92"/>
      <c r="H208" s="93"/>
      <c r="I208" s="109"/>
      <c r="J208" s="93"/>
      <c r="K208" s="93"/>
      <c r="L208" s="93"/>
      <c r="M208" s="99"/>
    </row>
    <row r="209" spans="1:13" s="88" customFormat="1" ht="15.75" thickBot="1" x14ac:dyDescent="0.3">
      <c r="A209" s="218"/>
      <c r="B209" s="218"/>
      <c r="C209" s="94"/>
      <c r="D209" s="90">
        <v>807</v>
      </c>
      <c r="E209" s="91" t="s">
        <v>133</v>
      </c>
      <c r="F209" s="74" t="s">
        <v>157</v>
      </c>
      <c r="G209" s="92">
        <v>240</v>
      </c>
      <c r="H209" s="93">
        <v>165</v>
      </c>
      <c r="I209" s="109">
        <v>100</v>
      </c>
      <c r="J209" s="93">
        <v>100</v>
      </c>
      <c r="K209" s="93">
        <v>100</v>
      </c>
      <c r="L209" s="93">
        <v>100</v>
      </c>
      <c r="M209" s="99">
        <f t="shared" si="31"/>
        <v>565</v>
      </c>
    </row>
    <row r="210" spans="1:13" s="88" customFormat="1" ht="15" customHeight="1" thickBot="1" x14ac:dyDescent="0.3">
      <c r="A210" s="219"/>
      <c r="B210" s="219"/>
      <c r="C210" s="95" t="s">
        <v>59</v>
      </c>
      <c r="D210" s="96"/>
      <c r="E210" s="97" t="s">
        <v>11</v>
      </c>
      <c r="F210" s="98" t="s">
        <v>11</v>
      </c>
      <c r="G210" s="98" t="s">
        <v>11</v>
      </c>
      <c r="H210" s="99"/>
      <c r="I210" s="174"/>
      <c r="J210" s="99"/>
      <c r="K210" s="99"/>
      <c r="L210" s="99"/>
      <c r="M210" s="99"/>
    </row>
    <row r="211" spans="1:13" s="88" customFormat="1" ht="20.25" customHeight="1" thickBot="1" x14ac:dyDescent="0.3">
      <c r="A211" s="217" t="s">
        <v>215</v>
      </c>
      <c r="B211" s="217" t="s">
        <v>197</v>
      </c>
      <c r="C211" s="83" t="s">
        <v>18</v>
      </c>
      <c r="D211" s="84"/>
      <c r="E211" s="85"/>
      <c r="F211" s="86"/>
      <c r="G211" s="86"/>
      <c r="H211" s="87">
        <f>H213+H214</f>
        <v>230</v>
      </c>
      <c r="I211" s="175">
        <f>I213+I214</f>
        <v>180</v>
      </c>
      <c r="J211" s="87">
        <f>J213+J214</f>
        <v>180</v>
      </c>
      <c r="K211" s="87">
        <f>K213+K214</f>
        <v>180</v>
      </c>
      <c r="L211" s="87">
        <f>L213+L214</f>
        <v>180</v>
      </c>
      <c r="M211" s="99">
        <f t="shared" si="31"/>
        <v>950</v>
      </c>
    </row>
    <row r="212" spans="1:13" s="88" customFormat="1" ht="23.25" customHeight="1" thickBot="1" x14ac:dyDescent="0.3">
      <c r="A212" s="218"/>
      <c r="B212" s="218"/>
      <c r="C212" s="89" t="s">
        <v>12</v>
      </c>
      <c r="D212" s="90"/>
      <c r="E212" s="91"/>
      <c r="F212" s="92"/>
      <c r="G212" s="92"/>
      <c r="H212" s="93"/>
      <c r="I212" s="109"/>
      <c r="J212" s="93"/>
      <c r="K212" s="93"/>
      <c r="L212" s="93"/>
      <c r="M212" s="99"/>
    </row>
    <row r="213" spans="1:13" s="88" customFormat="1" ht="24.75" thickBot="1" x14ac:dyDescent="0.3">
      <c r="A213" s="218"/>
      <c r="B213" s="218"/>
      <c r="C213" s="94" t="s">
        <v>47</v>
      </c>
      <c r="D213" s="90"/>
      <c r="E213" s="91" t="s">
        <v>109</v>
      </c>
      <c r="F213" s="74" t="s">
        <v>198</v>
      </c>
      <c r="G213" s="92">
        <v>240</v>
      </c>
      <c r="H213" s="93">
        <v>0</v>
      </c>
      <c r="I213" s="109">
        <v>0</v>
      </c>
      <c r="J213" s="93">
        <v>0</v>
      </c>
      <c r="K213" s="93">
        <v>0</v>
      </c>
      <c r="L213" s="93">
        <v>0</v>
      </c>
      <c r="M213" s="99">
        <f t="shared" ref="M213:M215" si="42">H213+I213+L213+J213+K213</f>
        <v>0</v>
      </c>
    </row>
    <row r="214" spans="1:13" s="88" customFormat="1" ht="31.5" customHeight="1" thickBot="1" x14ac:dyDescent="0.3">
      <c r="A214" s="219"/>
      <c r="B214" s="219"/>
      <c r="C214" s="95" t="s">
        <v>208</v>
      </c>
      <c r="D214" s="96"/>
      <c r="E214" s="97" t="s">
        <v>11</v>
      </c>
      <c r="F214" s="97" t="s">
        <v>11</v>
      </c>
      <c r="G214" s="98" t="s">
        <v>11</v>
      </c>
      <c r="H214" s="93">
        <v>230</v>
      </c>
      <c r="I214" s="174">
        <v>180</v>
      </c>
      <c r="J214" s="99">
        <v>180</v>
      </c>
      <c r="K214" s="99">
        <v>180</v>
      </c>
      <c r="L214" s="99">
        <v>180</v>
      </c>
      <c r="M214" s="99">
        <f t="shared" si="42"/>
        <v>950</v>
      </c>
    </row>
    <row r="215" spans="1:13" s="88" customFormat="1" ht="20.25" customHeight="1" thickBot="1" x14ac:dyDescent="0.3">
      <c r="A215" s="217" t="s">
        <v>216</v>
      </c>
      <c r="B215" s="217" t="s">
        <v>212</v>
      </c>
      <c r="C215" s="83" t="s">
        <v>18</v>
      </c>
      <c r="D215" s="84"/>
      <c r="E215" s="85"/>
      <c r="F215" s="86"/>
      <c r="G215" s="86"/>
      <c r="H215" s="87">
        <f>H217+H218</f>
        <v>204.89999999999998</v>
      </c>
      <c r="I215" s="175">
        <f>I217+I218</f>
        <v>0</v>
      </c>
      <c r="J215" s="87">
        <f>J217+J218</f>
        <v>0</v>
      </c>
      <c r="K215" s="87">
        <f>K217+K218</f>
        <v>0</v>
      </c>
      <c r="L215" s="87">
        <f>L217+L218</f>
        <v>0</v>
      </c>
      <c r="M215" s="99">
        <f t="shared" si="42"/>
        <v>204.89999999999998</v>
      </c>
    </row>
    <row r="216" spans="1:13" s="88" customFormat="1" ht="23.25" customHeight="1" thickBot="1" x14ac:dyDescent="0.3">
      <c r="A216" s="218"/>
      <c r="B216" s="218"/>
      <c r="C216" s="89" t="s">
        <v>12</v>
      </c>
      <c r="D216" s="90"/>
      <c r="E216" s="91"/>
      <c r="F216" s="92"/>
      <c r="G216" s="92"/>
      <c r="H216" s="93"/>
      <c r="I216" s="109"/>
      <c r="J216" s="93"/>
      <c r="K216" s="93"/>
      <c r="L216" s="93"/>
      <c r="M216" s="99"/>
    </row>
    <row r="217" spans="1:13" s="88" customFormat="1" ht="63" customHeight="1" thickBot="1" x14ac:dyDescent="0.3">
      <c r="A217" s="218"/>
      <c r="B217" s="218"/>
      <c r="C217" s="94" t="s">
        <v>47</v>
      </c>
      <c r="D217" s="90"/>
      <c r="E217" s="91" t="s">
        <v>213</v>
      </c>
      <c r="F217" s="74" t="s">
        <v>214</v>
      </c>
      <c r="G217" s="92">
        <v>244</v>
      </c>
      <c r="H217" s="93">
        <v>0.2</v>
      </c>
      <c r="I217" s="109">
        <v>0</v>
      </c>
      <c r="J217" s="93">
        <v>0</v>
      </c>
      <c r="K217" s="93">
        <v>0</v>
      </c>
      <c r="L217" s="93">
        <v>0</v>
      </c>
      <c r="M217" s="99">
        <f t="shared" ref="M217:M218" si="43">H217+I217+L217+J217+K217</f>
        <v>0.2</v>
      </c>
    </row>
    <row r="218" spans="1:13" s="88" customFormat="1" ht="62.25" customHeight="1" thickBot="1" x14ac:dyDescent="0.3">
      <c r="A218" s="219"/>
      <c r="B218" s="219"/>
      <c r="C218" s="95" t="s">
        <v>59</v>
      </c>
      <c r="D218" s="96"/>
      <c r="E218" s="97" t="s">
        <v>11</v>
      </c>
      <c r="F218" s="97" t="s">
        <v>11</v>
      </c>
      <c r="G218" s="98" t="s">
        <v>11</v>
      </c>
      <c r="H218" s="93">
        <v>204.7</v>
      </c>
      <c r="I218" s="174">
        <v>0</v>
      </c>
      <c r="J218" s="99">
        <v>0</v>
      </c>
      <c r="K218" s="99">
        <v>0</v>
      </c>
      <c r="L218" s="99">
        <v>0</v>
      </c>
      <c r="M218" s="99">
        <f t="shared" si="43"/>
        <v>204.7</v>
      </c>
    </row>
    <row r="219" spans="1:13" s="54" customFormat="1" ht="31.5" customHeight="1" thickBot="1" x14ac:dyDescent="0.3">
      <c r="A219" s="212" t="s">
        <v>30</v>
      </c>
      <c r="B219" s="212" t="s">
        <v>31</v>
      </c>
      <c r="C219" s="59" t="s">
        <v>14</v>
      </c>
      <c r="D219" s="60"/>
      <c r="E219" s="61"/>
      <c r="F219" s="62"/>
      <c r="G219" s="62"/>
      <c r="H219" s="167">
        <f>H221+H222</f>
        <v>3745.1</v>
      </c>
      <c r="I219" s="170">
        <f>I221+I222</f>
        <v>4141.5</v>
      </c>
      <c r="J219" s="58">
        <f>J221+J222</f>
        <v>4141.3999999999996</v>
      </c>
      <c r="K219" s="58">
        <f>K221+K222</f>
        <v>4491.3999999999996</v>
      </c>
      <c r="L219" s="58">
        <f>L221+L222</f>
        <v>4502.3999999999996</v>
      </c>
      <c r="M219" s="58">
        <f t="shared" si="31"/>
        <v>21021.800000000003</v>
      </c>
    </row>
    <row r="220" spans="1:13" s="54" customFormat="1" ht="18" customHeight="1" thickBot="1" x14ac:dyDescent="0.3">
      <c r="A220" s="213"/>
      <c r="B220" s="213"/>
      <c r="C220" s="59" t="s">
        <v>12</v>
      </c>
      <c r="D220" s="60"/>
      <c r="E220" s="61"/>
      <c r="F220" s="62"/>
      <c r="G220" s="62"/>
      <c r="H220" s="58"/>
      <c r="I220" s="170"/>
      <c r="J220" s="58"/>
      <c r="K220" s="58"/>
      <c r="L220" s="58"/>
      <c r="M220" s="58"/>
    </row>
    <row r="221" spans="1:13" s="54" customFormat="1" ht="24.75" thickBot="1" x14ac:dyDescent="0.3">
      <c r="A221" s="213"/>
      <c r="B221" s="213"/>
      <c r="C221" s="63" t="s">
        <v>47</v>
      </c>
      <c r="D221" s="60">
        <v>807</v>
      </c>
      <c r="E221" s="61" t="s">
        <v>50</v>
      </c>
      <c r="F221" s="64" t="s">
        <v>66</v>
      </c>
      <c r="G221" s="62" t="s">
        <v>11</v>
      </c>
      <c r="H221" s="58">
        <f>H225+H257</f>
        <v>3745.1</v>
      </c>
      <c r="I221" s="58">
        <f t="shared" ref="I221:L221" si="44">I225+I257</f>
        <v>4141.5</v>
      </c>
      <c r="J221" s="58">
        <f t="shared" si="44"/>
        <v>4141.3999999999996</v>
      </c>
      <c r="K221" s="58">
        <f t="shared" si="44"/>
        <v>4491.3999999999996</v>
      </c>
      <c r="L221" s="58">
        <f t="shared" si="44"/>
        <v>4502.3999999999996</v>
      </c>
      <c r="M221" s="58">
        <f t="shared" si="31"/>
        <v>21021.800000000003</v>
      </c>
    </row>
    <row r="222" spans="1:13" s="54" customFormat="1" ht="15.75" thickBot="1" x14ac:dyDescent="0.3">
      <c r="A222" s="214"/>
      <c r="B222" s="214"/>
      <c r="C222" s="59" t="s">
        <v>59</v>
      </c>
      <c r="D222" s="60"/>
      <c r="E222" s="61" t="s">
        <v>11</v>
      </c>
      <c r="F222" s="62" t="s">
        <v>11</v>
      </c>
      <c r="G222" s="62" t="s">
        <v>11</v>
      </c>
      <c r="H222" s="58">
        <f>H226+H258</f>
        <v>0</v>
      </c>
      <c r="I222" s="58">
        <f t="shared" ref="I222:L222" si="45">I226+I258</f>
        <v>0</v>
      </c>
      <c r="J222" s="58">
        <f t="shared" si="45"/>
        <v>0</v>
      </c>
      <c r="K222" s="58">
        <f t="shared" si="45"/>
        <v>0</v>
      </c>
      <c r="L222" s="58">
        <f t="shared" si="45"/>
        <v>0</v>
      </c>
      <c r="M222" s="58">
        <f t="shared" si="31"/>
        <v>0</v>
      </c>
    </row>
    <row r="223" spans="1:13" s="88" customFormat="1" ht="18.75" customHeight="1" x14ac:dyDescent="0.25">
      <c r="A223" s="217" t="s">
        <v>93</v>
      </c>
      <c r="B223" s="217" t="s">
        <v>94</v>
      </c>
      <c r="C223" s="83" t="s">
        <v>18</v>
      </c>
      <c r="D223" s="84"/>
      <c r="E223" s="85"/>
      <c r="F223" s="86"/>
      <c r="G223" s="86"/>
      <c r="H223" s="87">
        <f>H225+H226</f>
        <v>2860</v>
      </c>
      <c r="I223" s="175">
        <f>I225+I226</f>
        <v>3197.8</v>
      </c>
      <c r="J223" s="87">
        <f>J225+J226</f>
        <v>3197.7</v>
      </c>
      <c r="K223" s="87">
        <f>K225+K226</f>
        <v>3547.7</v>
      </c>
      <c r="L223" s="87">
        <f>L225+L226</f>
        <v>3558.7</v>
      </c>
      <c r="M223" s="93">
        <f t="shared" si="31"/>
        <v>16361.900000000001</v>
      </c>
    </row>
    <row r="224" spans="1:13" s="88" customFormat="1" ht="23.25" customHeight="1" x14ac:dyDescent="0.25">
      <c r="A224" s="218"/>
      <c r="B224" s="218"/>
      <c r="C224" s="89" t="s">
        <v>12</v>
      </c>
      <c r="D224" s="90"/>
      <c r="E224" s="91"/>
      <c r="F224" s="92"/>
      <c r="G224" s="92"/>
      <c r="H224" s="93"/>
      <c r="I224" s="109"/>
      <c r="J224" s="93"/>
      <c r="K224" s="93"/>
      <c r="L224" s="93"/>
      <c r="M224" s="93"/>
    </row>
    <row r="225" spans="1:13" s="88" customFormat="1" ht="30.75" thickBot="1" x14ac:dyDescent="0.3">
      <c r="A225" s="218"/>
      <c r="B225" s="218"/>
      <c r="C225" s="94" t="s">
        <v>47</v>
      </c>
      <c r="D225" s="90"/>
      <c r="E225" s="91" t="s">
        <v>50</v>
      </c>
      <c r="F225" s="74" t="s">
        <v>158</v>
      </c>
      <c r="G225" s="100" t="s">
        <v>95</v>
      </c>
      <c r="H225" s="93">
        <f t="shared" ref="H225:L225" si="46">H233+H237+H241+H229+H245+H249+H253</f>
        <v>2860</v>
      </c>
      <c r="I225" s="109">
        <f t="shared" si="46"/>
        <v>3197.8</v>
      </c>
      <c r="J225" s="93">
        <f t="shared" si="46"/>
        <v>3197.7</v>
      </c>
      <c r="K225" s="93">
        <f t="shared" si="46"/>
        <v>3547.7</v>
      </c>
      <c r="L225" s="93">
        <f t="shared" si="46"/>
        <v>3558.7</v>
      </c>
      <c r="M225" s="93">
        <f t="shared" si="31"/>
        <v>16361.900000000001</v>
      </c>
    </row>
    <row r="226" spans="1:13" s="88" customFormat="1" ht="21" customHeight="1" thickBot="1" x14ac:dyDescent="0.3">
      <c r="A226" s="219"/>
      <c r="B226" s="219"/>
      <c r="C226" s="95" t="s">
        <v>59</v>
      </c>
      <c r="D226" s="96"/>
      <c r="E226" s="97" t="s">
        <v>11</v>
      </c>
      <c r="F226" s="74" t="s">
        <v>11</v>
      </c>
      <c r="G226" s="98" t="s">
        <v>11</v>
      </c>
      <c r="H226" s="99"/>
      <c r="I226" s="174"/>
      <c r="J226" s="99"/>
      <c r="K226" s="99"/>
      <c r="L226" s="99"/>
      <c r="M226" s="93"/>
    </row>
    <row r="227" spans="1:13" ht="20.25" customHeight="1" thickBot="1" x14ac:dyDescent="0.3">
      <c r="A227" s="209" t="s">
        <v>96</v>
      </c>
      <c r="B227" s="209" t="s">
        <v>134</v>
      </c>
      <c r="C227" s="3" t="s">
        <v>18</v>
      </c>
      <c r="D227" s="2"/>
      <c r="E227" s="17" t="s">
        <v>11</v>
      </c>
      <c r="F227" s="4" t="s">
        <v>11</v>
      </c>
      <c r="G227" s="4" t="s">
        <v>11</v>
      </c>
      <c r="H227" s="163">
        <f>H229+H230</f>
        <v>2121.4</v>
      </c>
      <c r="I227" s="171">
        <f>I229+I230</f>
        <v>2562.8000000000002</v>
      </c>
      <c r="J227" s="66">
        <f>J229+J230</f>
        <v>2562.6999999999998</v>
      </c>
      <c r="K227" s="66">
        <f>K229+K230</f>
        <v>2562.6999999999998</v>
      </c>
      <c r="L227" s="66">
        <f>L229+L230</f>
        <v>2562.6999999999998</v>
      </c>
      <c r="M227" s="57">
        <f t="shared" si="31"/>
        <v>12372.3</v>
      </c>
    </row>
    <row r="228" spans="1:13" ht="23.25" customHeight="1" thickBot="1" x14ac:dyDescent="0.3">
      <c r="A228" s="210"/>
      <c r="B228" s="210"/>
      <c r="C228" s="3" t="s">
        <v>12</v>
      </c>
      <c r="D228" s="2"/>
      <c r="E228" s="17"/>
      <c r="F228" s="4"/>
      <c r="G228" s="4"/>
      <c r="H228" s="163"/>
      <c r="I228" s="171"/>
      <c r="J228" s="66"/>
      <c r="K228" s="66"/>
      <c r="L228" s="66"/>
      <c r="M228" s="57"/>
    </row>
    <row r="229" spans="1:13" ht="24.75" thickBot="1" x14ac:dyDescent="0.3">
      <c r="A229" s="210"/>
      <c r="B229" s="210"/>
      <c r="C229" s="12" t="s">
        <v>47</v>
      </c>
      <c r="D229" s="2">
        <v>807</v>
      </c>
      <c r="E229" s="17" t="s">
        <v>50</v>
      </c>
      <c r="F229" s="168" t="s">
        <v>158</v>
      </c>
      <c r="G229" s="4">
        <v>110</v>
      </c>
      <c r="H229" s="163">
        <v>2121.4</v>
      </c>
      <c r="I229" s="171">
        <v>2562.8000000000002</v>
      </c>
      <c r="J229" s="66">
        <v>2562.6999999999998</v>
      </c>
      <c r="K229" s="66">
        <v>2562.6999999999998</v>
      </c>
      <c r="L229" s="66">
        <v>2562.6999999999998</v>
      </c>
      <c r="M229" s="57">
        <f t="shared" si="31"/>
        <v>12372.3</v>
      </c>
    </row>
    <row r="230" spans="1:13" ht="15.75" thickBot="1" x14ac:dyDescent="0.3">
      <c r="A230" s="211"/>
      <c r="B230" s="211"/>
      <c r="C230" s="3" t="s">
        <v>59</v>
      </c>
      <c r="D230" s="2"/>
      <c r="E230" s="17" t="s">
        <v>11</v>
      </c>
      <c r="F230" s="4" t="s">
        <v>11</v>
      </c>
      <c r="G230" s="4" t="s">
        <v>11</v>
      </c>
      <c r="H230" s="163"/>
      <c r="I230" s="171"/>
      <c r="J230" s="66"/>
      <c r="K230" s="66"/>
      <c r="L230" s="66"/>
      <c r="M230" s="57"/>
    </row>
    <row r="231" spans="1:13" ht="16.5" customHeight="1" thickBot="1" x14ac:dyDescent="0.3">
      <c r="A231" s="209" t="s">
        <v>97</v>
      </c>
      <c r="B231" s="209" t="s">
        <v>145</v>
      </c>
      <c r="C231" s="3" t="s">
        <v>18</v>
      </c>
      <c r="D231" s="2"/>
      <c r="E231" s="17" t="s">
        <v>11</v>
      </c>
      <c r="F231" s="4" t="s">
        <v>11</v>
      </c>
      <c r="G231" s="4" t="s">
        <v>11</v>
      </c>
      <c r="H231" s="163">
        <f>H233+H234</f>
        <v>387.6</v>
      </c>
      <c r="I231" s="171">
        <f>I233+I234</f>
        <v>230</v>
      </c>
      <c r="J231" s="66">
        <f>J233+J234</f>
        <v>230</v>
      </c>
      <c r="K231" s="66">
        <f>K233+K234</f>
        <v>540</v>
      </c>
      <c r="L231" s="66">
        <f>L233+L234</f>
        <v>540</v>
      </c>
      <c r="M231" s="57">
        <f t="shared" si="31"/>
        <v>1927.6</v>
      </c>
    </row>
    <row r="232" spans="1:13" ht="23.25" customHeight="1" thickBot="1" x14ac:dyDescent="0.3">
      <c r="A232" s="210"/>
      <c r="B232" s="210"/>
      <c r="C232" s="3" t="s">
        <v>12</v>
      </c>
      <c r="D232" s="2"/>
      <c r="E232" s="17"/>
      <c r="F232" s="4"/>
      <c r="G232" s="4"/>
      <c r="H232" s="163"/>
      <c r="I232" s="171"/>
      <c r="J232" s="66"/>
      <c r="K232" s="66"/>
      <c r="L232" s="66"/>
      <c r="M232" s="57"/>
    </row>
    <row r="233" spans="1:13" ht="24.75" thickBot="1" x14ac:dyDescent="0.3">
      <c r="A233" s="210"/>
      <c r="B233" s="210"/>
      <c r="C233" s="12" t="s">
        <v>47</v>
      </c>
      <c r="D233" s="2">
        <v>807</v>
      </c>
      <c r="E233" s="17" t="s">
        <v>50</v>
      </c>
      <c r="F233" s="168" t="s">
        <v>158</v>
      </c>
      <c r="G233" s="4">
        <v>240</v>
      </c>
      <c r="H233" s="163">
        <v>387.6</v>
      </c>
      <c r="I233" s="171">
        <v>230</v>
      </c>
      <c r="J233" s="66">
        <v>230</v>
      </c>
      <c r="K233" s="66">
        <v>540</v>
      </c>
      <c r="L233" s="66">
        <v>540</v>
      </c>
      <c r="M233" s="57">
        <f t="shared" si="31"/>
        <v>1927.6</v>
      </c>
    </row>
    <row r="234" spans="1:13" ht="15.75" thickBot="1" x14ac:dyDescent="0.3">
      <c r="A234" s="211"/>
      <c r="B234" s="211"/>
      <c r="C234" s="3" t="s">
        <v>59</v>
      </c>
      <c r="D234" s="2"/>
      <c r="E234" s="17" t="s">
        <v>11</v>
      </c>
      <c r="F234" s="4" t="s">
        <v>11</v>
      </c>
      <c r="G234" s="4" t="s">
        <v>11</v>
      </c>
      <c r="H234" s="163"/>
      <c r="I234" s="171"/>
      <c r="J234" s="66"/>
      <c r="K234" s="66"/>
      <c r="L234" s="66"/>
      <c r="M234" s="57"/>
    </row>
    <row r="235" spans="1:13" ht="18.75" customHeight="1" thickBot="1" x14ac:dyDescent="0.3">
      <c r="A235" s="209" t="s">
        <v>98</v>
      </c>
      <c r="B235" s="209" t="s">
        <v>32</v>
      </c>
      <c r="C235" s="3" t="s">
        <v>18</v>
      </c>
      <c r="D235" s="2"/>
      <c r="E235" s="17"/>
      <c r="F235" s="4"/>
      <c r="G235" s="4"/>
      <c r="H235" s="163">
        <f>H237+H238</f>
        <v>56</v>
      </c>
      <c r="I235" s="171">
        <f>I237+I238</f>
        <v>5</v>
      </c>
      <c r="J235" s="66">
        <f>J237+J238</f>
        <v>20</v>
      </c>
      <c r="K235" s="66">
        <f>K237+K238</f>
        <v>45</v>
      </c>
      <c r="L235" s="66">
        <f>L237+L238</f>
        <v>56</v>
      </c>
      <c r="M235" s="57">
        <f t="shared" si="31"/>
        <v>182</v>
      </c>
    </row>
    <row r="236" spans="1:13" ht="23.25" customHeight="1" thickBot="1" x14ac:dyDescent="0.3">
      <c r="A236" s="210"/>
      <c r="B236" s="210"/>
      <c r="C236" s="3" t="s">
        <v>12</v>
      </c>
      <c r="D236" s="2"/>
      <c r="E236" s="17"/>
      <c r="F236" s="4"/>
      <c r="G236" s="4"/>
      <c r="H236" s="163"/>
      <c r="I236" s="171"/>
      <c r="J236" s="66"/>
      <c r="K236" s="66"/>
      <c r="L236" s="66"/>
      <c r="M236" s="57"/>
    </row>
    <row r="237" spans="1:13" ht="24.75" thickBot="1" x14ac:dyDescent="0.3">
      <c r="A237" s="210"/>
      <c r="B237" s="210"/>
      <c r="C237" s="12" t="s">
        <v>47</v>
      </c>
      <c r="D237" s="2">
        <v>807</v>
      </c>
      <c r="E237" s="17" t="s">
        <v>50</v>
      </c>
      <c r="F237" s="168" t="s">
        <v>158</v>
      </c>
      <c r="G237" s="4">
        <v>240</v>
      </c>
      <c r="H237" s="163">
        <v>56</v>
      </c>
      <c r="I237" s="171">
        <v>5</v>
      </c>
      <c r="J237" s="66">
        <v>20</v>
      </c>
      <c r="K237" s="66">
        <v>45</v>
      </c>
      <c r="L237" s="66">
        <v>56</v>
      </c>
      <c r="M237" s="57">
        <f t="shared" si="31"/>
        <v>182</v>
      </c>
    </row>
    <row r="238" spans="1:13" ht="15.75" thickBot="1" x14ac:dyDescent="0.3">
      <c r="A238" s="211"/>
      <c r="B238" s="211"/>
      <c r="C238" s="3" t="s">
        <v>59</v>
      </c>
      <c r="D238" s="2"/>
      <c r="E238" s="17" t="s">
        <v>11</v>
      </c>
      <c r="F238" s="4" t="s">
        <v>11</v>
      </c>
      <c r="G238" s="4" t="s">
        <v>11</v>
      </c>
      <c r="H238" s="163"/>
      <c r="I238" s="171"/>
      <c r="J238" s="66"/>
      <c r="K238" s="66"/>
      <c r="L238" s="66"/>
      <c r="M238" s="57"/>
    </row>
    <row r="239" spans="1:13" ht="18.75" customHeight="1" thickBot="1" x14ac:dyDescent="0.3">
      <c r="A239" s="209" t="s">
        <v>99</v>
      </c>
      <c r="B239" s="209" t="s">
        <v>146</v>
      </c>
      <c r="C239" s="3" t="s">
        <v>18</v>
      </c>
      <c r="D239" s="2"/>
      <c r="E239" s="17"/>
      <c r="F239" s="4"/>
      <c r="G239" s="4"/>
      <c r="H239" s="163">
        <f>H241+H242</f>
        <v>95</v>
      </c>
      <c r="I239" s="171">
        <f>I241+I242</f>
        <v>100</v>
      </c>
      <c r="J239" s="66">
        <f>J241+J242</f>
        <v>85</v>
      </c>
      <c r="K239" s="66">
        <f>K241+K242</f>
        <v>100</v>
      </c>
      <c r="L239" s="66">
        <f>L241+L242</f>
        <v>100</v>
      </c>
      <c r="M239" s="57">
        <f t="shared" si="31"/>
        <v>480</v>
      </c>
    </row>
    <row r="240" spans="1:13" ht="23.25" customHeight="1" thickBot="1" x14ac:dyDescent="0.3">
      <c r="A240" s="210"/>
      <c r="B240" s="210"/>
      <c r="C240" s="3" t="s">
        <v>12</v>
      </c>
      <c r="D240" s="2"/>
      <c r="E240" s="17"/>
      <c r="F240" s="4"/>
      <c r="G240" s="4"/>
      <c r="H240" s="163"/>
      <c r="I240" s="171"/>
      <c r="J240" s="66"/>
      <c r="K240" s="66"/>
      <c r="L240" s="66"/>
      <c r="M240" s="57"/>
    </row>
    <row r="241" spans="1:13" ht="24.75" thickBot="1" x14ac:dyDescent="0.3">
      <c r="A241" s="210"/>
      <c r="B241" s="210"/>
      <c r="C241" s="12" t="s">
        <v>47</v>
      </c>
      <c r="D241" s="2">
        <v>807</v>
      </c>
      <c r="E241" s="17" t="s">
        <v>50</v>
      </c>
      <c r="F241" s="168" t="s">
        <v>158</v>
      </c>
      <c r="G241" s="4">
        <v>240</v>
      </c>
      <c r="H241" s="163">
        <v>95</v>
      </c>
      <c r="I241" s="171">
        <v>100</v>
      </c>
      <c r="J241" s="66">
        <v>85</v>
      </c>
      <c r="K241" s="66">
        <v>100</v>
      </c>
      <c r="L241" s="66">
        <v>100</v>
      </c>
      <c r="M241" s="57">
        <f t="shared" si="31"/>
        <v>480</v>
      </c>
    </row>
    <row r="242" spans="1:13" ht="15.75" thickBot="1" x14ac:dyDescent="0.3">
      <c r="A242" s="211"/>
      <c r="B242" s="211"/>
      <c r="C242" s="3" t="s">
        <v>59</v>
      </c>
      <c r="D242" s="2"/>
      <c r="E242" s="17" t="s">
        <v>11</v>
      </c>
      <c r="F242" s="4" t="s">
        <v>11</v>
      </c>
      <c r="G242" s="4" t="s">
        <v>11</v>
      </c>
      <c r="H242" s="163"/>
      <c r="I242" s="171"/>
      <c r="J242" s="66"/>
      <c r="K242" s="66"/>
      <c r="L242" s="66"/>
      <c r="M242" s="57"/>
    </row>
    <row r="243" spans="1:13" s="9" customFormat="1" ht="19.5" customHeight="1" thickBot="1" x14ac:dyDescent="0.3">
      <c r="A243" s="209" t="s">
        <v>100</v>
      </c>
      <c r="B243" s="209" t="s">
        <v>67</v>
      </c>
      <c r="C243" s="41" t="s">
        <v>18</v>
      </c>
      <c r="D243" s="42"/>
      <c r="E243" s="43"/>
      <c r="F243" s="44"/>
      <c r="G243" s="44"/>
      <c r="H243" s="163">
        <f>H245+H246</f>
        <v>100</v>
      </c>
      <c r="I243" s="171">
        <f>I245+I246</f>
        <v>100</v>
      </c>
      <c r="J243" s="158">
        <f>J245+J246</f>
        <v>100</v>
      </c>
      <c r="K243" s="158">
        <f>K245+K246</f>
        <v>100</v>
      </c>
      <c r="L243" s="75">
        <f>L245+L246</f>
        <v>100</v>
      </c>
      <c r="M243" s="57">
        <f t="shared" ref="M243:M264" si="47">H243+I243+L243+J243+K243</f>
        <v>500</v>
      </c>
    </row>
    <row r="244" spans="1:13" s="9" customFormat="1" ht="23.25" customHeight="1" thickBot="1" x14ac:dyDescent="0.3">
      <c r="A244" s="210"/>
      <c r="B244" s="210"/>
      <c r="C244" s="45" t="s">
        <v>12</v>
      </c>
      <c r="D244" s="46"/>
      <c r="E244" s="47"/>
      <c r="F244" s="48"/>
      <c r="G244" s="48"/>
      <c r="H244" s="177"/>
      <c r="I244" s="178"/>
      <c r="J244" s="101"/>
      <c r="K244" s="101"/>
      <c r="L244" s="75"/>
      <c r="M244" s="57"/>
    </row>
    <row r="245" spans="1:13" s="9" customFormat="1" ht="22.5" customHeight="1" thickBot="1" x14ac:dyDescent="0.3">
      <c r="A245" s="210"/>
      <c r="B245" s="210"/>
      <c r="C245" s="49" t="s">
        <v>47</v>
      </c>
      <c r="D245" s="35">
        <v>807</v>
      </c>
      <c r="E245" s="36" t="s">
        <v>50</v>
      </c>
      <c r="F245" s="168" t="s">
        <v>158</v>
      </c>
      <c r="G245" s="37">
        <v>240</v>
      </c>
      <c r="H245" s="179">
        <v>100</v>
      </c>
      <c r="I245" s="180">
        <v>100</v>
      </c>
      <c r="J245" s="102">
        <v>100</v>
      </c>
      <c r="K245" s="102">
        <v>100</v>
      </c>
      <c r="L245" s="75">
        <v>100</v>
      </c>
      <c r="M245" s="57">
        <f t="shared" si="47"/>
        <v>500</v>
      </c>
    </row>
    <row r="246" spans="1:13" s="9" customFormat="1" ht="12.75" customHeight="1" thickBot="1" x14ac:dyDescent="0.3">
      <c r="A246" s="211"/>
      <c r="B246" s="211"/>
      <c r="C246" s="50" t="s">
        <v>59</v>
      </c>
      <c r="D246" s="27"/>
      <c r="E246" s="28" t="s">
        <v>11</v>
      </c>
      <c r="F246" s="29" t="s">
        <v>11</v>
      </c>
      <c r="G246" s="29" t="s">
        <v>11</v>
      </c>
      <c r="H246" s="181"/>
      <c r="I246" s="182"/>
      <c r="J246" s="103"/>
      <c r="K246" s="103"/>
      <c r="L246" s="103"/>
      <c r="M246" s="57"/>
    </row>
    <row r="247" spans="1:13" s="9" customFormat="1" ht="19.5" customHeight="1" thickBot="1" x14ac:dyDescent="0.3">
      <c r="A247" s="209" t="s">
        <v>101</v>
      </c>
      <c r="B247" s="209" t="s">
        <v>103</v>
      </c>
      <c r="C247" s="138" t="s">
        <v>18</v>
      </c>
      <c r="D247" s="136"/>
      <c r="E247" s="137"/>
      <c r="F247" s="135"/>
      <c r="G247" s="135"/>
      <c r="H247" s="166">
        <f>H249+H250</f>
        <v>100</v>
      </c>
      <c r="I247" s="183">
        <f>I249+I250</f>
        <v>100</v>
      </c>
      <c r="J247" s="141">
        <f>J249+J250</f>
        <v>100</v>
      </c>
      <c r="K247" s="141">
        <f>K249+K250</f>
        <v>100</v>
      </c>
      <c r="L247" s="141">
        <f>L249+L250</f>
        <v>100</v>
      </c>
      <c r="M247" s="57">
        <f t="shared" si="47"/>
        <v>500</v>
      </c>
    </row>
    <row r="248" spans="1:13" s="9" customFormat="1" ht="23.25" customHeight="1" thickBot="1" x14ac:dyDescent="0.3">
      <c r="A248" s="210"/>
      <c r="B248" s="220"/>
      <c r="C248" s="139" t="s">
        <v>12</v>
      </c>
      <c r="D248" s="35"/>
      <c r="E248" s="36"/>
      <c r="F248" s="37"/>
      <c r="G248" s="37"/>
      <c r="H248" s="76"/>
      <c r="I248" s="109"/>
      <c r="J248" s="75"/>
      <c r="K248" s="75"/>
      <c r="L248" s="75"/>
      <c r="M248" s="57"/>
    </row>
    <row r="249" spans="1:13" s="9" customFormat="1" ht="22.5" customHeight="1" thickBot="1" x14ac:dyDescent="0.3">
      <c r="A249" s="210"/>
      <c r="B249" s="220"/>
      <c r="C249" s="140" t="s">
        <v>47</v>
      </c>
      <c r="D249" s="35">
        <v>807</v>
      </c>
      <c r="E249" s="36" t="s">
        <v>50</v>
      </c>
      <c r="F249" s="168" t="s">
        <v>158</v>
      </c>
      <c r="G249" s="37">
        <v>240</v>
      </c>
      <c r="H249" s="76">
        <v>100</v>
      </c>
      <c r="I249" s="109">
        <v>100</v>
      </c>
      <c r="J249" s="75">
        <v>100</v>
      </c>
      <c r="K249" s="75">
        <v>100</v>
      </c>
      <c r="L249" s="75">
        <v>100</v>
      </c>
      <c r="M249" s="57">
        <f t="shared" si="47"/>
        <v>500</v>
      </c>
    </row>
    <row r="250" spans="1:13" s="9" customFormat="1" ht="15" customHeight="1" thickBot="1" x14ac:dyDescent="0.3">
      <c r="A250" s="211"/>
      <c r="B250" s="221"/>
      <c r="C250" s="142" t="s">
        <v>59</v>
      </c>
      <c r="D250" s="27"/>
      <c r="E250" s="28" t="s">
        <v>11</v>
      </c>
      <c r="F250" s="29" t="s">
        <v>11</v>
      </c>
      <c r="G250" s="29" t="s">
        <v>11</v>
      </c>
      <c r="H250" s="164"/>
      <c r="I250" s="174"/>
      <c r="J250" s="78"/>
      <c r="K250" s="78"/>
      <c r="L250" s="78"/>
      <c r="M250" s="57"/>
    </row>
    <row r="251" spans="1:13" s="132" customFormat="1" ht="18" customHeight="1" thickBot="1" x14ac:dyDescent="0.3">
      <c r="A251" s="222" t="s">
        <v>102</v>
      </c>
      <c r="B251" s="222" t="s">
        <v>217</v>
      </c>
      <c r="C251" s="143" t="s">
        <v>18</v>
      </c>
      <c r="D251" s="152"/>
      <c r="E251" s="153"/>
      <c r="F251" s="154"/>
      <c r="G251" s="154"/>
      <c r="H251" s="81">
        <f>H253+H254</f>
        <v>0</v>
      </c>
      <c r="I251" s="175">
        <f>I253+I254</f>
        <v>100</v>
      </c>
      <c r="J251" s="81">
        <f>J253+J254</f>
        <v>100</v>
      </c>
      <c r="K251" s="81">
        <f>K253+K254</f>
        <v>100</v>
      </c>
      <c r="L251" s="81">
        <f>L253+L254</f>
        <v>100</v>
      </c>
      <c r="M251" s="57">
        <f>H251+I251+L251+J251+K251</f>
        <v>400</v>
      </c>
    </row>
    <row r="252" spans="1:13" s="132" customFormat="1" ht="23.25" customHeight="1" thickBot="1" x14ac:dyDescent="0.3">
      <c r="A252" s="223"/>
      <c r="B252" s="223"/>
      <c r="C252" s="144" t="s">
        <v>12</v>
      </c>
      <c r="D252" s="155"/>
      <c r="E252" s="133"/>
      <c r="F252" s="150"/>
      <c r="G252" s="150"/>
      <c r="H252" s="76"/>
      <c r="I252" s="109"/>
      <c r="J252" s="76"/>
      <c r="K252" s="76"/>
      <c r="L252" s="76"/>
      <c r="M252" s="57"/>
    </row>
    <row r="253" spans="1:13" s="132" customFormat="1" ht="22.5" customHeight="1" thickBot="1" x14ac:dyDescent="0.3">
      <c r="A253" s="223"/>
      <c r="B253" s="223"/>
      <c r="C253" s="145" t="s">
        <v>47</v>
      </c>
      <c r="D253" s="155">
        <v>807</v>
      </c>
      <c r="E253" s="133" t="s">
        <v>50</v>
      </c>
      <c r="F253" s="168" t="s">
        <v>158</v>
      </c>
      <c r="G253" s="150">
        <v>244</v>
      </c>
      <c r="H253" s="76">
        <v>0</v>
      </c>
      <c r="I253" s="109">
        <v>100</v>
      </c>
      <c r="J253" s="76">
        <v>100</v>
      </c>
      <c r="K253" s="76">
        <v>100</v>
      </c>
      <c r="L253" s="76">
        <v>100</v>
      </c>
      <c r="M253" s="57">
        <f>H253+I253+L253+J253+K253</f>
        <v>400</v>
      </c>
    </row>
    <row r="254" spans="1:13" s="132" customFormat="1" ht="18.75" customHeight="1" thickBot="1" x14ac:dyDescent="0.3">
      <c r="A254" s="224"/>
      <c r="B254" s="224"/>
      <c r="C254" s="151" t="s">
        <v>59</v>
      </c>
      <c r="D254" s="156"/>
      <c r="E254" s="146" t="s">
        <v>11</v>
      </c>
      <c r="F254" s="147" t="s">
        <v>11</v>
      </c>
      <c r="G254" s="148" t="s">
        <v>11</v>
      </c>
      <c r="H254" s="149"/>
      <c r="I254" s="184"/>
      <c r="J254" s="149"/>
      <c r="K254" s="149"/>
      <c r="L254" s="149"/>
      <c r="M254" s="186"/>
    </row>
    <row r="255" spans="1:13" s="88" customFormat="1" ht="18.75" customHeight="1" x14ac:dyDescent="0.25">
      <c r="A255" s="217" t="s">
        <v>135</v>
      </c>
      <c r="B255" s="217" t="s">
        <v>136</v>
      </c>
      <c r="C255" s="83" t="s">
        <v>18</v>
      </c>
      <c r="D255" s="84"/>
      <c r="E255" s="85"/>
      <c r="F255" s="86"/>
      <c r="G255" s="86"/>
      <c r="H255" s="87">
        <f>H257+H258</f>
        <v>885.1</v>
      </c>
      <c r="I255" s="175">
        <f>I257+I258</f>
        <v>943.7</v>
      </c>
      <c r="J255" s="87">
        <f>J257+J258</f>
        <v>943.7</v>
      </c>
      <c r="K255" s="87">
        <f>K257+K258</f>
        <v>943.7</v>
      </c>
      <c r="L255" s="87">
        <f>L257+L258</f>
        <v>943.7</v>
      </c>
      <c r="M255" s="93">
        <f t="shared" ref="M255" si="48">H255+I255+L255+J255+K255</f>
        <v>4659.8999999999996</v>
      </c>
    </row>
    <row r="256" spans="1:13" s="88" customFormat="1" ht="23.25" customHeight="1" x14ac:dyDescent="0.25">
      <c r="A256" s="218"/>
      <c r="B256" s="218"/>
      <c r="C256" s="89" t="s">
        <v>12</v>
      </c>
      <c r="D256" s="90"/>
      <c r="E256" s="91"/>
      <c r="F256" s="92"/>
      <c r="G256" s="92"/>
      <c r="H256" s="93"/>
      <c r="I256" s="109"/>
      <c r="J256" s="93"/>
      <c r="K256" s="93"/>
      <c r="L256" s="93"/>
      <c r="M256" s="93"/>
    </row>
    <row r="257" spans="1:13" s="88" customFormat="1" ht="24.75" thickBot="1" x14ac:dyDescent="0.3">
      <c r="A257" s="218"/>
      <c r="B257" s="218"/>
      <c r="C257" s="94" t="s">
        <v>47</v>
      </c>
      <c r="D257" s="90">
        <v>807</v>
      </c>
      <c r="E257" s="91" t="s">
        <v>50</v>
      </c>
      <c r="F257" s="74" t="s">
        <v>137</v>
      </c>
      <c r="G257" s="100">
        <v>110</v>
      </c>
      <c r="H257" s="93">
        <v>885.1</v>
      </c>
      <c r="I257" s="109">
        <v>943.7</v>
      </c>
      <c r="J257" s="93">
        <v>943.7</v>
      </c>
      <c r="K257" s="93">
        <v>943.7</v>
      </c>
      <c r="L257" s="93">
        <v>943.7</v>
      </c>
      <c r="M257" s="93">
        <f t="shared" ref="M257" si="49">H257+I257+L257+J257+K257</f>
        <v>4659.8999999999996</v>
      </c>
    </row>
    <row r="258" spans="1:13" s="88" customFormat="1" ht="21" customHeight="1" thickBot="1" x14ac:dyDescent="0.3">
      <c r="A258" s="219"/>
      <c r="B258" s="219"/>
      <c r="C258" s="95" t="s">
        <v>59</v>
      </c>
      <c r="D258" s="96"/>
      <c r="E258" s="97"/>
      <c r="F258" s="74"/>
      <c r="G258" s="98"/>
      <c r="H258" s="99"/>
      <c r="I258" s="174"/>
      <c r="J258" s="99"/>
      <c r="K258" s="99"/>
      <c r="L258" s="99"/>
      <c r="M258" s="93"/>
    </row>
    <row r="259" spans="1:13" s="110" customFormat="1" ht="30.75" thickBot="1" x14ac:dyDescent="0.3">
      <c r="A259" s="104" t="s">
        <v>104</v>
      </c>
      <c r="B259" s="104"/>
      <c r="C259" s="104"/>
      <c r="D259" s="105"/>
      <c r="E259" s="106"/>
      <c r="F259" s="107"/>
      <c r="G259" s="108"/>
      <c r="H259" s="77">
        <f>H260</f>
        <v>470</v>
      </c>
      <c r="I259" s="109">
        <f>I260</f>
        <v>470</v>
      </c>
      <c r="J259" s="109">
        <f t="shared" ref="J259:L259" si="50">J260</f>
        <v>470</v>
      </c>
      <c r="K259" s="109">
        <f t="shared" si="50"/>
        <v>470</v>
      </c>
      <c r="L259" s="109">
        <f t="shared" si="50"/>
        <v>470</v>
      </c>
      <c r="M259" s="77">
        <f t="shared" si="47"/>
        <v>2350</v>
      </c>
    </row>
    <row r="260" spans="1:13" s="117" customFormat="1" ht="19.5" customHeight="1" thickBot="1" x14ac:dyDescent="0.3">
      <c r="A260" s="215" t="s">
        <v>105</v>
      </c>
      <c r="B260" s="215" t="s">
        <v>106</v>
      </c>
      <c r="C260" s="111" t="s">
        <v>18</v>
      </c>
      <c r="D260" s="112"/>
      <c r="E260" s="113"/>
      <c r="F260" s="114"/>
      <c r="G260" s="115"/>
      <c r="H260" s="116">
        <f>H262+H263</f>
        <v>470</v>
      </c>
      <c r="I260" s="185">
        <f>I262+I263</f>
        <v>470</v>
      </c>
      <c r="J260" s="116">
        <f>J262+J263</f>
        <v>470</v>
      </c>
      <c r="K260" s="116">
        <f>K262+K263</f>
        <v>470</v>
      </c>
      <c r="L260" s="116">
        <f>L262+L263</f>
        <v>470</v>
      </c>
      <c r="M260" s="77">
        <f t="shared" si="47"/>
        <v>2350</v>
      </c>
    </row>
    <row r="261" spans="1:13" s="117" customFormat="1" ht="23.25" customHeight="1" x14ac:dyDescent="0.25">
      <c r="A261" s="215"/>
      <c r="B261" s="215"/>
      <c r="C261" s="118" t="s">
        <v>12</v>
      </c>
      <c r="D261" s="119"/>
      <c r="E261" s="120"/>
      <c r="F261" s="121"/>
      <c r="G261" s="122"/>
      <c r="H261" s="77"/>
      <c r="I261" s="109"/>
      <c r="J261" s="77"/>
      <c r="K261" s="77"/>
      <c r="L261" s="77"/>
      <c r="M261" s="77"/>
    </row>
    <row r="262" spans="1:13" s="117" customFormat="1" ht="22.5" customHeight="1" thickBot="1" x14ac:dyDescent="0.3">
      <c r="A262" s="215"/>
      <c r="B262" s="215"/>
      <c r="C262" s="123" t="s">
        <v>160</v>
      </c>
      <c r="D262" s="124">
        <v>807</v>
      </c>
      <c r="E262" s="125" t="s">
        <v>48</v>
      </c>
      <c r="F262" s="64" t="s">
        <v>159</v>
      </c>
      <c r="G262" s="126">
        <v>240</v>
      </c>
      <c r="H262" s="77">
        <v>470</v>
      </c>
      <c r="I262" s="109">
        <v>470</v>
      </c>
      <c r="J262" s="77">
        <v>470</v>
      </c>
      <c r="K262" s="77">
        <v>470</v>
      </c>
      <c r="L262" s="77">
        <v>470</v>
      </c>
      <c r="M262" s="77">
        <f t="shared" si="47"/>
        <v>2350</v>
      </c>
    </row>
    <row r="263" spans="1:13" s="117" customFormat="1" ht="15" customHeight="1" thickBot="1" x14ac:dyDescent="0.3">
      <c r="A263" s="216"/>
      <c r="B263" s="216"/>
      <c r="C263" s="127" t="s">
        <v>59</v>
      </c>
      <c r="D263" s="128"/>
      <c r="E263" s="129" t="s">
        <v>11</v>
      </c>
      <c r="F263" s="130" t="s">
        <v>11</v>
      </c>
      <c r="G263" s="131" t="s">
        <v>11</v>
      </c>
      <c r="H263" s="79">
        <v>0</v>
      </c>
      <c r="I263" s="174"/>
      <c r="J263" s="77">
        <v>0</v>
      </c>
      <c r="K263" s="77">
        <v>0</v>
      </c>
      <c r="L263" s="77">
        <v>0</v>
      </c>
      <c r="M263" s="77">
        <f t="shared" si="47"/>
        <v>0</v>
      </c>
    </row>
    <row r="264" spans="1:13" s="117" customFormat="1" ht="19.5" customHeight="1" thickBot="1" x14ac:dyDescent="0.3">
      <c r="A264" s="215" t="s">
        <v>199</v>
      </c>
      <c r="B264" s="215" t="s">
        <v>200</v>
      </c>
      <c r="C264" s="111" t="s">
        <v>18</v>
      </c>
      <c r="D264" s="112"/>
      <c r="E264" s="113"/>
      <c r="F264" s="114"/>
      <c r="G264" s="115"/>
      <c r="H264" s="174">
        <f>H266+H269+H267+H268</f>
        <v>0</v>
      </c>
      <c r="I264" s="174">
        <f t="shared" ref="I264:L264" si="51">I266+I269+I267+I268</f>
        <v>3180.6</v>
      </c>
      <c r="J264" s="116">
        <f t="shared" si="51"/>
        <v>0</v>
      </c>
      <c r="K264" s="116">
        <f t="shared" si="51"/>
        <v>0</v>
      </c>
      <c r="L264" s="116">
        <f t="shared" si="51"/>
        <v>0</v>
      </c>
      <c r="M264" s="77">
        <f t="shared" si="47"/>
        <v>3180.6</v>
      </c>
    </row>
    <row r="265" spans="1:13" s="117" customFormat="1" ht="23.25" customHeight="1" x14ac:dyDescent="0.25">
      <c r="A265" s="215"/>
      <c r="B265" s="215"/>
      <c r="C265" s="118" t="s">
        <v>12</v>
      </c>
      <c r="D265" s="119"/>
      <c r="E265" s="120"/>
      <c r="F265" s="121"/>
      <c r="G265" s="122"/>
      <c r="H265" s="77"/>
      <c r="I265" s="109"/>
      <c r="J265" s="77"/>
      <c r="K265" s="77"/>
      <c r="L265" s="77"/>
      <c r="M265" s="77"/>
    </row>
    <row r="266" spans="1:13" s="117" customFormat="1" ht="22.5" customHeight="1" thickBot="1" x14ac:dyDescent="0.3">
      <c r="A266" s="215"/>
      <c r="B266" s="215"/>
      <c r="C266" s="123" t="s">
        <v>59</v>
      </c>
      <c r="D266" s="124">
        <v>807</v>
      </c>
      <c r="E266" s="125" t="s">
        <v>48</v>
      </c>
      <c r="F266" s="64" t="s">
        <v>201</v>
      </c>
      <c r="G266" s="126">
        <v>240</v>
      </c>
      <c r="H266" s="77">
        <v>0</v>
      </c>
      <c r="I266" s="109">
        <v>2671.7</v>
      </c>
      <c r="J266" s="77">
        <v>0</v>
      </c>
      <c r="K266" s="77">
        <v>0</v>
      </c>
      <c r="L266" s="77">
        <v>0</v>
      </c>
      <c r="M266" s="77">
        <f t="shared" ref="M266:M269" si="52">H266+I266+L266+J266+K266</f>
        <v>2671.7</v>
      </c>
    </row>
    <row r="267" spans="1:13" s="117" customFormat="1" ht="22.5" customHeight="1" thickBot="1" x14ac:dyDescent="0.3">
      <c r="A267" s="215"/>
      <c r="B267" s="215"/>
      <c r="C267" s="198" t="s">
        <v>202</v>
      </c>
      <c r="D267" s="199">
        <v>807</v>
      </c>
      <c r="E267" s="200" t="s">
        <v>48</v>
      </c>
      <c r="F267" s="201" t="s">
        <v>203</v>
      </c>
      <c r="G267" s="202">
        <v>240</v>
      </c>
      <c r="H267" s="203">
        <v>0</v>
      </c>
      <c r="I267" s="204">
        <v>95.4</v>
      </c>
      <c r="J267" s="77">
        <v>0</v>
      </c>
      <c r="K267" s="77">
        <v>0</v>
      </c>
      <c r="L267" s="77">
        <v>0</v>
      </c>
      <c r="M267" s="77">
        <f t="shared" si="52"/>
        <v>95.4</v>
      </c>
    </row>
    <row r="268" spans="1:13" s="117" customFormat="1" ht="22.5" customHeight="1" thickBot="1" x14ac:dyDescent="0.3">
      <c r="A268" s="215"/>
      <c r="B268" s="215"/>
      <c r="C268" s="198" t="s">
        <v>194</v>
      </c>
      <c r="D268" s="199">
        <v>807</v>
      </c>
      <c r="E268" s="200" t="s">
        <v>48</v>
      </c>
      <c r="F268" s="201" t="s">
        <v>204</v>
      </c>
      <c r="G268" s="202">
        <v>240</v>
      </c>
      <c r="H268" s="203">
        <v>0</v>
      </c>
      <c r="I268" s="204">
        <v>95.4</v>
      </c>
      <c r="J268" s="77">
        <v>0</v>
      </c>
      <c r="K268" s="77">
        <v>0</v>
      </c>
      <c r="L268" s="77">
        <v>0</v>
      </c>
      <c r="M268" s="77">
        <f t="shared" si="52"/>
        <v>95.4</v>
      </c>
    </row>
    <row r="269" spans="1:13" s="117" customFormat="1" ht="15" customHeight="1" thickBot="1" x14ac:dyDescent="0.3">
      <c r="A269" s="216"/>
      <c r="B269" s="216"/>
      <c r="C269" s="205" t="s">
        <v>205</v>
      </c>
      <c r="D269" s="128">
        <v>807</v>
      </c>
      <c r="E269" s="129" t="s">
        <v>48</v>
      </c>
      <c r="F269" s="201" t="s">
        <v>206</v>
      </c>
      <c r="G269" s="131">
        <v>240</v>
      </c>
      <c r="H269" s="79">
        <v>0</v>
      </c>
      <c r="I269" s="174">
        <v>318.10000000000002</v>
      </c>
      <c r="J269" s="77">
        <v>0</v>
      </c>
      <c r="K269" s="77">
        <v>0</v>
      </c>
      <c r="L269" s="77">
        <v>0</v>
      </c>
      <c r="M269" s="77">
        <f t="shared" si="52"/>
        <v>318.10000000000002</v>
      </c>
    </row>
  </sheetData>
  <mergeCells count="139">
    <mergeCell ref="F8:F9"/>
    <mergeCell ref="G8:G9"/>
    <mergeCell ref="M8:M9"/>
    <mergeCell ref="A10:A16"/>
    <mergeCell ref="B10:B16"/>
    <mergeCell ref="A17:A20"/>
    <mergeCell ref="B17:B20"/>
    <mergeCell ref="H2:M2"/>
    <mergeCell ref="F3:M3"/>
    <mergeCell ref="B4:G4"/>
    <mergeCell ref="A6:A9"/>
    <mergeCell ref="B6:B9"/>
    <mergeCell ref="C6:C9"/>
    <mergeCell ref="D6:G7"/>
    <mergeCell ref="H6:M6"/>
    <mergeCell ref="H7:M7"/>
    <mergeCell ref="D8:D9"/>
    <mergeCell ref="A33:A37"/>
    <mergeCell ref="B33:B37"/>
    <mergeCell ref="A38:A41"/>
    <mergeCell ref="B38:B41"/>
    <mergeCell ref="A42:A45"/>
    <mergeCell ref="B42:B45"/>
    <mergeCell ref="A21:A24"/>
    <mergeCell ref="B21:B24"/>
    <mergeCell ref="A25:A28"/>
    <mergeCell ref="B25:B28"/>
    <mergeCell ref="A29:A32"/>
    <mergeCell ref="B29:B32"/>
    <mergeCell ref="A58:A61"/>
    <mergeCell ref="B58:B61"/>
    <mergeCell ref="A62:A65"/>
    <mergeCell ref="B62:B65"/>
    <mergeCell ref="A66:A69"/>
    <mergeCell ref="B66:B69"/>
    <mergeCell ref="A46:A49"/>
    <mergeCell ref="B46:B49"/>
    <mergeCell ref="A50:A53"/>
    <mergeCell ref="B50:B53"/>
    <mergeCell ref="A54:A57"/>
    <mergeCell ref="B54:B57"/>
    <mergeCell ref="A82:A85"/>
    <mergeCell ref="B82:B85"/>
    <mergeCell ref="A86:A89"/>
    <mergeCell ref="B86:B89"/>
    <mergeCell ref="A90:A93"/>
    <mergeCell ref="B90:B93"/>
    <mergeCell ref="A70:A73"/>
    <mergeCell ref="B70:B73"/>
    <mergeCell ref="A74:A77"/>
    <mergeCell ref="B74:B77"/>
    <mergeCell ref="A78:A81"/>
    <mergeCell ref="B78:B81"/>
    <mergeCell ref="A110:A113"/>
    <mergeCell ref="B110:B113"/>
    <mergeCell ref="A114:A117"/>
    <mergeCell ref="B114:B117"/>
    <mergeCell ref="A118:A121"/>
    <mergeCell ref="B118:B121"/>
    <mergeCell ref="A94:A97"/>
    <mergeCell ref="B94:B97"/>
    <mergeCell ref="A98:A101"/>
    <mergeCell ref="B98:B101"/>
    <mergeCell ref="A106:A108"/>
    <mergeCell ref="B106:B108"/>
    <mergeCell ref="A102:A105"/>
    <mergeCell ref="B102:B105"/>
    <mergeCell ref="A143:A146"/>
    <mergeCell ref="B143:B146"/>
    <mergeCell ref="A147:A150"/>
    <mergeCell ref="B147:B150"/>
    <mergeCell ref="A135:A138"/>
    <mergeCell ref="B135:B138"/>
    <mergeCell ref="A139:A142"/>
    <mergeCell ref="B139:B142"/>
    <mergeCell ref="A122:A125"/>
    <mergeCell ref="B122:B125"/>
    <mergeCell ref="A126:A130"/>
    <mergeCell ref="B126:B130"/>
    <mergeCell ref="A131:A134"/>
    <mergeCell ref="B131:B134"/>
    <mergeCell ref="A163:A166"/>
    <mergeCell ref="B163:B166"/>
    <mergeCell ref="A167:A170"/>
    <mergeCell ref="B167:B170"/>
    <mergeCell ref="A171:A174"/>
    <mergeCell ref="B171:B174"/>
    <mergeCell ref="A151:A154"/>
    <mergeCell ref="B151:B154"/>
    <mergeCell ref="A155:A158"/>
    <mergeCell ref="B155:B158"/>
    <mergeCell ref="A159:A162"/>
    <mergeCell ref="B159:B162"/>
    <mergeCell ref="A187:A190"/>
    <mergeCell ref="B187:B190"/>
    <mergeCell ref="A191:A194"/>
    <mergeCell ref="B191:B194"/>
    <mergeCell ref="A195:A198"/>
    <mergeCell ref="B195:B198"/>
    <mergeCell ref="A175:A178"/>
    <mergeCell ref="B175:B178"/>
    <mergeCell ref="A179:A182"/>
    <mergeCell ref="B179:B182"/>
    <mergeCell ref="A183:A186"/>
    <mergeCell ref="B183:B186"/>
    <mergeCell ref="A211:A214"/>
    <mergeCell ref="B211:B214"/>
    <mergeCell ref="A215:A218"/>
    <mergeCell ref="B215:B218"/>
    <mergeCell ref="A231:A234"/>
    <mergeCell ref="B231:B234"/>
    <mergeCell ref="A235:A238"/>
    <mergeCell ref="B235:B238"/>
    <mergeCell ref="A199:A202"/>
    <mergeCell ref="B199:B202"/>
    <mergeCell ref="A203:A206"/>
    <mergeCell ref="B203:B206"/>
    <mergeCell ref="A207:A210"/>
    <mergeCell ref="B207:B210"/>
    <mergeCell ref="A239:A242"/>
    <mergeCell ref="B239:B242"/>
    <mergeCell ref="A219:A222"/>
    <mergeCell ref="B219:B222"/>
    <mergeCell ref="A264:A269"/>
    <mergeCell ref="B264:B269"/>
    <mergeCell ref="A255:A258"/>
    <mergeCell ref="B255:B258"/>
    <mergeCell ref="A260:A263"/>
    <mergeCell ref="B260:B263"/>
    <mergeCell ref="A243:A246"/>
    <mergeCell ref="B243:B246"/>
    <mergeCell ref="A247:A250"/>
    <mergeCell ref="B247:B250"/>
    <mergeCell ref="A251:A254"/>
    <mergeCell ref="B251:B254"/>
    <mergeCell ref="A223:A226"/>
    <mergeCell ref="B223:B226"/>
    <mergeCell ref="A227:A230"/>
    <mergeCell ref="B227:B230"/>
  </mergeCells>
  <pageMargins left="0.9055118110236221" right="0.51181102362204722" top="1.1811023622047245" bottom="0.55118110236220474" header="0.31496062992125984" footer="0.31496062992125984"/>
  <pageSetup paperSize="9" scale="68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="115" zoomScaleNormal="115" workbookViewId="0">
      <selection activeCell="B17" sqref="B17:B23"/>
    </sheetView>
  </sheetViews>
  <sheetFormatPr defaultRowHeight="15" x14ac:dyDescent="0.25"/>
  <cols>
    <col min="1" max="1" width="17.7109375" customWidth="1"/>
    <col min="2" max="2" width="36.42578125" customWidth="1"/>
    <col min="3" max="3" width="37.42578125" customWidth="1"/>
    <col min="4" max="8" width="10.85546875" customWidth="1"/>
    <col min="9" max="9" width="11.7109375" customWidth="1"/>
  </cols>
  <sheetData>
    <row r="1" spans="1:9" x14ac:dyDescent="0.25">
      <c r="D1" t="s">
        <v>222</v>
      </c>
    </row>
    <row r="2" spans="1:9" x14ac:dyDescent="0.25">
      <c r="D2" s="239" t="s">
        <v>113</v>
      </c>
      <c r="E2" s="239"/>
      <c r="F2" s="239"/>
      <c r="G2" s="239"/>
      <c r="H2" s="239"/>
      <c r="I2" s="239"/>
    </row>
    <row r="3" spans="1:9" ht="13.5" customHeight="1" x14ac:dyDescent="0.25">
      <c r="B3" s="1"/>
      <c r="C3" s="241" t="s">
        <v>112</v>
      </c>
      <c r="D3" s="241"/>
      <c r="E3" s="241"/>
      <c r="F3" s="241"/>
      <c r="G3" s="241"/>
      <c r="H3" s="241"/>
      <c r="I3" s="241"/>
    </row>
    <row r="4" spans="1:9" ht="68.25" customHeight="1" x14ac:dyDescent="0.25">
      <c r="B4" s="242" t="s">
        <v>108</v>
      </c>
      <c r="C4" s="242"/>
      <c r="D4" s="242"/>
      <c r="E4" s="242"/>
      <c r="F4" s="157"/>
      <c r="G4" s="157"/>
      <c r="H4" s="39"/>
      <c r="I4" s="5"/>
    </row>
    <row r="5" spans="1:9" ht="15.75" thickBot="1" x14ac:dyDescent="0.3"/>
    <row r="6" spans="1:9" ht="24" customHeight="1" x14ac:dyDescent="0.25">
      <c r="A6" s="234" t="s">
        <v>38</v>
      </c>
      <c r="B6" s="234" t="s">
        <v>39</v>
      </c>
      <c r="C6" s="234" t="s">
        <v>34</v>
      </c>
      <c r="D6" s="245" t="s">
        <v>114</v>
      </c>
      <c r="E6" s="245"/>
      <c r="F6" s="245"/>
      <c r="G6" s="245"/>
      <c r="H6" s="245"/>
      <c r="I6" s="250"/>
    </row>
    <row r="7" spans="1:9" ht="15.75" customHeight="1" thickBot="1" x14ac:dyDescent="0.3">
      <c r="A7" s="243"/>
      <c r="B7" s="243"/>
      <c r="C7" s="243"/>
      <c r="D7" s="248" t="s">
        <v>116</v>
      </c>
      <c r="E7" s="248"/>
      <c r="F7" s="248"/>
      <c r="G7" s="248"/>
      <c r="H7" s="248"/>
      <c r="I7" s="251"/>
    </row>
    <row r="8" spans="1:9" ht="60.75" thickBot="1" x14ac:dyDescent="0.3">
      <c r="A8" s="243"/>
      <c r="B8" s="243"/>
      <c r="C8" s="243"/>
      <c r="D8" s="52" t="s">
        <v>163</v>
      </c>
      <c r="E8" s="169" t="s">
        <v>164</v>
      </c>
      <c r="F8" s="169" t="s">
        <v>35</v>
      </c>
      <c r="G8" s="169" t="s">
        <v>36</v>
      </c>
      <c r="H8" s="169" t="s">
        <v>110</v>
      </c>
      <c r="I8" s="234" t="s">
        <v>8</v>
      </c>
    </row>
    <row r="9" spans="1:9" ht="15.75" thickBot="1" x14ac:dyDescent="0.3">
      <c r="A9" s="235"/>
      <c r="B9" s="235"/>
      <c r="C9" s="235"/>
      <c r="D9" s="2">
        <v>2024</v>
      </c>
      <c r="E9" s="2">
        <v>2025</v>
      </c>
      <c r="F9" s="2">
        <v>2026</v>
      </c>
      <c r="G9" s="2">
        <v>2027</v>
      </c>
      <c r="H9" s="2">
        <v>2028</v>
      </c>
      <c r="I9" s="235"/>
    </row>
    <row r="10" spans="1:9" ht="20.25" customHeight="1" thickBot="1" x14ac:dyDescent="0.3">
      <c r="A10" s="253" t="s">
        <v>9</v>
      </c>
      <c r="B10" s="253" t="s">
        <v>54</v>
      </c>
      <c r="C10" s="6" t="s">
        <v>40</v>
      </c>
      <c r="D10" s="57">
        <f>SUM(D12:D16)</f>
        <v>20235.8</v>
      </c>
      <c r="E10" s="57">
        <f>SUM(E12:E16)</f>
        <v>30414.1</v>
      </c>
      <c r="F10" s="57">
        <f>SUM(F12:F16)</f>
        <v>20981.999999999996</v>
      </c>
      <c r="G10" s="57">
        <f>SUM(G12:G16)</f>
        <v>25033.100000000002</v>
      </c>
      <c r="H10" s="57">
        <f>SUM(H12:H16)</f>
        <v>27581.200000000001</v>
      </c>
      <c r="I10" s="134">
        <f>D10+H10+E10+F10+G10</f>
        <v>124246.20000000001</v>
      </c>
    </row>
    <row r="11" spans="1:9" ht="18.75" customHeight="1" thickBot="1" x14ac:dyDescent="0.3">
      <c r="A11" s="254"/>
      <c r="B11" s="254"/>
      <c r="C11" s="6" t="s">
        <v>41</v>
      </c>
      <c r="D11" s="57"/>
      <c r="E11" s="57"/>
      <c r="F11" s="57"/>
      <c r="G11" s="57"/>
      <c r="H11" s="57"/>
      <c r="I11" s="134"/>
    </row>
    <row r="12" spans="1:9" ht="15.75" thickBot="1" x14ac:dyDescent="0.3">
      <c r="A12" s="254"/>
      <c r="B12" s="254"/>
      <c r="C12" s="6" t="s">
        <v>43</v>
      </c>
      <c r="D12" s="57">
        <f>D27+D41+D48+D34+D61</f>
        <v>3344.7</v>
      </c>
      <c r="E12" s="57">
        <f t="shared" ref="E12:H12" si="0">E27+E41+E48+E34+E61</f>
        <v>8198.4</v>
      </c>
      <c r="F12" s="57">
        <f t="shared" si="0"/>
        <v>0</v>
      </c>
      <c r="G12" s="57">
        <f t="shared" si="0"/>
        <v>0</v>
      </c>
      <c r="H12" s="57">
        <f t="shared" si="0"/>
        <v>0</v>
      </c>
      <c r="I12" s="134">
        <f t="shared" ref="I12:I56" si="1">D12+H12+E12+F12+G12</f>
        <v>11543.099999999999</v>
      </c>
    </row>
    <row r="13" spans="1:9" ht="15.75" thickBot="1" x14ac:dyDescent="0.3">
      <c r="A13" s="254"/>
      <c r="B13" s="254"/>
      <c r="C13" s="6" t="s">
        <v>165</v>
      </c>
      <c r="D13" s="57">
        <f>D21+D28+D35+D42+D49+D56</f>
        <v>1382.5</v>
      </c>
      <c r="E13" s="57">
        <f t="shared" ref="E13:I13" si="2">E21+E28+E35+E42+E49+E56</f>
        <v>1366.3</v>
      </c>
      <c r="F13" s="57">
        <f t="shared" si="2"/>
        <v>1366.3</v>
      </c>
      <c r="G13" s="57">
        <f t="shared" si="2"/>
        <v>1366.3</v>
      </c>
      <c r="H13" s="57">
        <f t="shared" si="2"/>
        <v>1366.3</v>
      </c>
      <c r="I13" s="57">
        <f t="shared" si="2"/>
        <v>6847.7</v>
      </c>
    </row>
    <row r="14" spans="1:9" ht="29.25" thickBot="1" x14ac:dyDescent="0.3">
      <c r="A14" s="254"/>
      <c r="B14" s="254"/>
      <c r="C14" s="6" t="s">
        <v>51</v>
      </c>
      <c r="D14" s="57">
        <f>D29+D22+D36+D43+D50+D57+D64</f>
        <v>15508.6</v>
      </c>
      <c r="E14" s="57">
        <f t="shared" ref="E14:H14" si="3">E29+E22+E36+E43+E50+E57+E64</f>
        <v>20658.599999999999</v>
      </c>
      <c r="F14" s="57">
        <f t="shared" si="3"/>
        <v>19615.699999999997</v>
      </c>
      <c r="G14" s="57">
        <f t="shared" si="3"/>
        <v>23666.800000000003</v>
      </c>
      <c r="H14" s="57">
        <f t="shared" si="3"/>
        <v>26214.9</v>
      </c>
      <c r="I14" s="134">
        <f t="shared" si="1"/>
        <v>105664.59999999999</v>
      </c>
    </row>
    <row r="15" spans="1:9" ht="15.75" thickBot="1" x14ac:dyDescent="0.3">
      <c r="A15" s="254"/>
      <c r="B15" s="254"/>
      <c r="C15" s="6" t="s">
        <v>210</v>
      </c>
      <c r="D15" s="57">
        <f>D63</f>
        <v>0</v>
      </c>
      <c r="E15" s="57">
        <f t="shared" ref="E15:H15" si="4">E63</f>
        <v>95.4</v>
      </c>
      <c r="F15" s="57">
        <f t="shared" si="4"/>
        <v>0</v>
      </c>
      <c r="G15" s="57">
        <f t="shared" si="4"/>
        <v>0</v>
      </c>
      <c r="H15" s="57">
        <f t="shared" si="4"/>
        <v>0</v>
      </c>
      <c r="I15" s="134">
        <f t="shared" si="1"/>
        <v>95.4</v>
      </c>
    </row>
    <row r="16" spans="1:9" ht="15.75" thickBot="1" x14ac:dyDescent="0.3">
      <c r="A16" s="254"/>
      <c r="B16" s="254"/>
      <c r="C16" s="6" t="s">
        <v>211</v>
      </c>
      <c r="D16" s="57">
        <f>D62</f>
        <v>0</v>
      </c>
      <c r="E16" s="57">
        <f t="shared" ref="E16:H16" si="5">E62</f>
        <v>95.4</v>
      </c>
      <c r="F16" s="57">
        <f t="shared" si="5"/>
        <v>0</v>
      </c>
      <c r="G16" s="57">
        <f t="shared" si="5"/>
        <v>0</v>
      </c>
      <c r="H16" s="57">
        <f t="shared" si="5"/>
        <v>0</v>
      </c>
      <c r="I16" s="134">
        <f t="shared" si="1"/>
        <v>95.4</v>
      </c>
    </row>
    <row r="17" spans="1:9" s="9" customFormat="1" ht="18" customHeight="1" thickBot="1" x14ac:dyDescent="0.3">
      <c r="A17" s="234" t="s">
        <v>13</v>
      </c>
      <c r="B17" s="234" t="s">
        <v>55</v>
      </c>
      <c r="C17" s="3" t="s">
        <v>40</v>
      </c>
      <c r="D17" s="66">
        <f t="shared" ref="D17" si="6">SUM(D19:D23)</f>
        <v>2570</v>
      </c>
      <c r="E17" s="66">
        <f t="shared" ref="E17:H17" si="7">SUM(E19:E23)</f>
        <v>2770</v>
      </c>
      <c r="F17" s="66">
        <f t="shared" si="7"/>
        <v>3300</v>
      </c>
      <c r="G17" s="66">
        <f t="shared" si="7"/>
        <v>3700</v>
      </c>
      <c r="H17" s="66">
        <f t="shared" si="7"/>
        <v>4100</v>
      </c>
      <c r="I17" s="134">
        <f t="shared" si="1"/>
        <v>16440</v>
      </c>
    </row>
    <row r="18" spans="1:9" s="9" customFormat="1" ht="16.5" customHeight="1" thickBot="1" x14ac:dyDescent="0.3">
      <c r="A18" s="243"/>
      <c r="B18" s="243"/>
      <c r="C18" s="3" t="s">
        <v>41</v>
      </c>
      <c r="D18" s="66"/>
      <c r="E18" s="66"/>
      <c r="F18" s="66"/>
      <c r="G18" s="66"/>
      <c r="H18" s="66"/>
      <c r="I18" s="134"/>
    </row>
    <row r="19" spans="1:9" s="9" customFormat="1" ht="15.75" thickBot="1" x14ac:dyDescent="0.3">
      <c r="A19" s="243"/>
      <c r="B19" s="243"/>
      <c r="C19" s="3" t="s">
        <v>42</v>
      </c>
      <c r="D19" s="66"/>
      <c r="E19" s="66"/>
      <c r="F19" s="66"/>
      <c r="G19" s="66"/>
      <c r="H19" s="66"/>
      <c r="I19" s="134"/>
    </row>
    <row r="20" spans="1:9" s="9" customFormat="1" ht="15.75" thickBot="1" x14ac:dyDescent="0.3">
      <c r="A20" s="243"/>
      <c r="B20" s="243"/>
      <c r="C20" s="3" t="s">
        <v>43</v>
      </c>
      <c r="D20" s="66"/>
      <c r="E20" s="66"/>
      <c r="F20" s="66"/>
      <c r="G20" s="66"/>
      <c r="H20" s="66"/>
      <c r="I20" s="134"/>
    </row>
    <row r="21" spans="1:9" s="9" customFormat="1" ht="15.75" thickBot="1" x14ac:dyDescent="0.3">
      <c r="A21" s="243"/>
      <c r="B21" s="243"/>
      <c r="C21" s="3" t="s">
        <v>165</v>
      </c>
      <c r="D21" s="66"/>
      <c r="E21" s="66"/>
      <c r="F21" s="66"/>
      <c r="G21" s="66"/>
      <c r="H21" s="66"/>
      <c r="I21" s="134"/>
    </row>
    <row r="22" spans="1:9" s="9" customFormat="1" ht="15.75" thickBot="1" x14ac:dyDescent="0.3">
      <c r="A22" s="243"/>
      <c r="B22" s="243"/>
      <c r="C22" s="3" t="s">
        <v>51</v>
      </c>
      <c r="D22" s="66">
        <f>'Прил 1'!H19</f>
        <v>2570</v>
      </c>
      <c r="E22" s="66">
        <f>'Прил 1'!I19</f>
        <v>2770</v>
      </c>
      <c r="F22" s="66">
        <f>'Прил 1'!J19</f>
        <v>3300</v>
      </c>
      <c r="G22" s="66">
        <f>'Прил 1'!K19</f>
        <v>3700</v>
      </c>
      <c r="H22" s="66">
        <f>'Прил 1'!L19</f>
        <v>4100</v>
      </c>
      <c r="I22" s="134">
        <f t="shared" si="1"/>
        <v>16440</v>
      </c>
    </row>
    <row r="23" spans="1:9" s="9" customFormat="1" ht="15.75" thickBot="1" x14ac:dyDescent="0.3">
      <c r="A23" s="235"/>
      <c r="B23" s="235"/>
      <c r="C23" s="3" t="s">
        <v>37</v>
      </c>
      <c r="D23" s="66"/>
      <c r="E23" s="66"/>
      <c r="F23" s="66"/>
      <c r="G23" s="66"/>
      <c r="H23" s="66"/>
      <c r="I23" s="134"/>
    </row>
    <row r="24" spans="1:9" ht="20.25" customHeight="1" thickBot="1" x14ac:dyDescent="0.3">
      <c r="A24" s="234" t="s">
        <v>19</v>
      </c>
      <c r="B24" s="234" t="s">
        <v>56</v>
      </c>
      <c r="C24" s="3" t="s">
        <v>40</v>
      </c>
      <c r="D24" s="66">
        <f t="shared" ref="D24" si="8">SUM(D26:D30)</f>
        <v>9840.7999999999993</v>
      </c>
      <c r="E24" s="66">
        <f t="shared" ref="E24:H24" si="9">SUM(E26:E30)</f>
        <v>15370.099999999999</v>
      </c>
      <c r="F24" s="66">
        <f t="shared" si="9"/>
        <v>9228.7999999999993</v>
      </c>
      <c r="G24" s="66">
        <f t="shared" si="9"/>
        <v>11228.8</v>
      </c>
      <c r="H24" s="66">
        <f t="shared" si="9"/>
        <v>12728.8</v>
      </c>
      <c r="I24" s="134">
        <f t="shared" si="1"/>
        <v>58397.3</v>
      </c>
    </row>
    <row r="25" spans="1:9" ht="15.75" customHeight="1" thickBot="1" x14ac:dyDescent="0.3">
      <c r="A25" s="243"/>
      <c r="B25" s="243"/>
      <c r="C25" s="3" t="s">
        <v>41</v>
      </c>
      <c r="D25" s="66"/>
      <c r="E25" s="66"/>
      <c r="F25" s="66"/>
      <c r="G25" s="66"/>
      <c r="H25" s="66"/>
      <c r="I25" s="134"/>
    </row>
    <row r="26" spans="1:9" ht="15.75" thickBot="1" x14ac:dyDescent="0.3">
      <c r="A26" s="243"/>
      <c r="B26" s="243"/>
      <c r="C26" s="3" t="s">
        <v>42</v>
      </c>
      <c r="D26" s="66"/>
      <c r="E26" s="66"/>
      <c r="F26" s="66"/>
      <c r="G26" s="66"/>
      <c r="H26" s="66"/>
      <c r="I26" s="134"/>
    </row>
    <row r="27" spans="1:9" ht="15.75" thickBot="1" x14ac:dyDescent="0.3">
      <c r="A27" s="243"/>
      <c r="B27" s="243"/>
      <c r="C27" s="3" t="s">
        <v>43</v>
      </c>
      <c r="D27" s="66">
        <f>'Прил 1'!H37</f>
        <v>3140</v>
      </c>
      <c r="E27" s="66">
        <f>'Прил 1'!I37</f>
        <v>5526.7</v>
      </c>
      <c r="F27" s="66">
        <f>'Прил 1'!J37</f>
        <v>0</v>
      </c>
      <c r="G27" s="66">
        <f>'Прил 1'!K37</f>
        <v>0</v>
      </c>
      <c r="H27" s="66">
        <f>'Прил 1'!L37</f>
        <v>0</v>
      </c>
      <c r="I27" s="134">
        <f t="shared" si="1"/>
        <v>8666.7000000000007</v>
      </c>
    </row>
    <row r="28" spans="1:9" ht="15.75" thickBot="1" x14ac:dyDescent="0.3">
      <c r="A28" s="243"/>
      <c r="B28" s="243"/>
      <c r="C28" s="3" t="s">
        <v>165</v>
      </c>
      <c r="D28" s="66">
        <f>'Прил 1'!H36</f>
        <v>682.5</v>
      </c>
      <c r="E28" s="66">
        <f>'Прил 1'!I36</f>
        <v>716.3</v>
      </c>
      <c r="F28" s="66">
        <f>'Прил 1'!J36</f>
        <v>716.3</v>
      </c>
      <c r="G28" s="66">
        <f>'Прил 1'!K36</f>
        <v>716.3</v>
      </c>
      <c r="H28" s="66">
        <f>'Прил 1'!L36</f>
        <v>716.3</v>
      </c>
      <c r="I28" s="134">
        <f t="shared" si="1"/>
        <v>3547.7</v>
      </c>
    </row>
    <row r="29" spans="1:9" ht="15.75" thickBot="1" x14ac:dyDescent="0.3">
      <c r="A29" s="243"/>
      <c r="B29" s="243"/>
      <c r="C29" s="3" t="s">
        <v>51</v>
      </c>
      <c r="D29" s="66">
        <f>'Прил 1'!H35</f>
        <v>6018.2999999999993</v>
      </c>
      <c r="E29" s="66">
        <f>'Прил 1'!I35</f>
        <v>9127.0999999999985</v>
      </c>
      <c r="F29" s="66">
        <f>'Прил 1'!J35</f>
        <v>8512.5</v>
      </c>
      <c r="G29" s="66">
        <f>'Прил 1'!K35</f>
        <v>10512.5</v>
      </c>
      <c r="H29" s="66">
        <f>'Прил 1'!L35</f>
        <v>12012.5</v>
      </c>
      <c r="I29" s="134">
        <f t="shared" si="1"/>
        <v>46182.899999999994</v>
      </c>
    </row>
    <row r="30" spans="1:9" ht="15.75" thickBot="1" x14ac:dyDescent="0.3">
      <c r="A30" s="235"/>
      <c r="B30" s="235"/>
      <c r="C30" s="3" t="s">
        <v>37</v>
      </c>
      <c r="D30" s="66"/>
      <c r="E30" s="66"/>
      <c r="F30" s="66"/>
      <c r="G30" s="66"/>
      <c r="H30" s="66"/>
      <c r="I30" s="134"/>
    </row>
    <row r="31" spans="1:9" s="9" customFormat="1" ht="18" customHeight="1" thickBot="1" x14ac:dyDescent="0.3">
      <c r="A31" s="231" t="s">
        <v>25</v>
      </c>
      <c r="B31" s="234" t="s">
        <v>57</v>
      </c>
      <c r="C31" s="3" t="s">
        <v>40</v>
      </c>
      <c r="D31" s="66">
        <f t="shared" ref="D31" si="10">SUM(D33:D37)</f>
        <v>700</v>
      </c>
      <c r="E31" s="66">
        <f t="shared" ref="E31:H31" si="11">SUM(E33:E37)</f>
        <v>1500</v>
      </c>
      <c r="F31" s="66">
        <f t="shared" si="11"/>
        <v>1191.8</v>
      </c>
      <c r="G31" s="66">
        <f t="shared" si="11"/>
        <v>1842.9</v>
      </c>
      <c r="H31" s="66">
        <f t="shared" si="11"/>
        <v>2000</v>
      </c>
      <c r="I31" s="134">
        <f t="shared" si="1"/>
        <v>7234.7000000000007</v>
      </c>
    </row>
    <row r="32" spans="1:9" s="9" customFormat="1" ht="18" customHeight="1" thickBot="1" x14ac:dyDescent="0.3">
      <c r="A32" s="232"/>
      <c r="B32" s="243"/>
      <c r="C32" s="3" t="s">
        <v>41</v>
      </c>
      <c r="D32" s="66"/>
      <c r="E32" s="66"/>
      <c r="F32" s="66"/>
      <c r="G32" s="66"/>
      <c r="H32" s="66"/>
      <c r="I32" s="134"/>
    </row>
    <row r="33" spans="1:9" s="9" customFormat="1" ht="15.75" thickBot="1" x14ac:dyDescent="0.3">
      <c r="A33" s="232"/>
      <c r="B33" s="243"/>
      <c r="C33" s="3" t="s">
        <v>42</v>
      </c>
      <c r="D33" s="66"/>
      <c r="E33" s="66"/>
      <c r="F33" s="66"/>
      <c r="G33" s="66"/>
      <c r="H33" s="66"/>
      <c r="I33" s="134"/>
    </row>
    <row r="34" spans="1:9" s="9" customFormat="1" ht="15.75" thickBot="1" x14ac:dyDescent="0.3">
      <c r="A34" s="232"/>
      <c r="B34" s="243"/>
      <c r="C34" s="3" t="s">
        <v>43</v>
      </c>
      <c r="D34" s="66">
        <f>'Прил 1'!H109</f>
        <v>0</v>
      </c>
      <c r="E34" s="66">
        <f>'Прил 1'!I109</f>
        <v>0</v>
      </c>
      <c r="F34" s="66">
        <f>'Прил 1'!J109</f>
        <v>0</v>
      </c>
      <c r="G34" s="66">
        <f>'Прил 1'!K109</f>
        <v>0</v>
      </c>
      <c r="H34" s="66">
        <f>'Прил 1'!L109</f>
        <v>0</v>
      </c>
      <c r="I34" s="134">
        <f t="shared" si="1"/>
        <v>0</v>
      </c>
    </row>
    <row r="35" spans="1:9" s="9" customFormat="1" ht="15.75" thickBot="1" x14ac:dyDescent="0.3">
      <c r="A35" s="232"/>
      <c r="B35" s="243"/>
      <c r="C35" s="3" t="s">
        <v>165</v>
      </c>
      <c r="D35" s="66"/>
      <c r="E35" s="66"/>
      <c r="F35" s="66"/>
      <c r="G35" s="66"/>
      <c r="H35" s="66"/>
      <c r="I35" s="134"/>
    </row>
    <row r="36" spans="1:9" s="9" customFormat="1" ht="15.75" thickBot="1" x14ac:dyDescent="0.3">
      <c r="A36" s="232"/>
      <c r="B36" s="243"/>
      <c r="C36" s="3" t="s">
        <v>51</v>
      </c>
      <c r="D36" s="66">
        <f>'Прил 1'!H108</f>
        <v>700</v>
      </c>
      <c r="E36" s="66">
        <f>'Прил 1'!I108</f>
        <v>1500</v>
      </c>
      <c r="F36" s="66">
        <f>'Прил 1'!J108</f>
        <v>1191.8</v>
      </c>
      <c r="G36" s="66">
        <f>'Прил 1'!K108</f>
        <v>1842.9</v>
      </c>
      <c r="H36" s="66">
        <f>'Прил 1'!L108</f>
        <v>2000</v>
      </c>
      <c r="I36" s="134">
        <f t="shared" si="1"/>
        <v>7234.7000000000007</v>
      </c>
    </row>
    <row r="37" spans="1:9" s="9" customFormat="1" ht="15.75" thickBot="1" x14ac:dyDescent="0.3">
      <c r="A37" s="233"/>
      <c r="B37" s="235"/>
      <c r="C37" s="3" t="s">
        <v>37</v>
      </c>
      <c r="D37" s="66"/>
      <c r="E37" s="66"/>
      <c r="F37" s="66"/>
      <c r="G37" s="66"/>
      <c r="H37" s="66"/>
      <c r="I37" s="134"/>
    </row>
    <row r="38" spans="1:9" s="9" customFormat="1" ht="20.25" customHeight="1" thickBot="1" x14ac:dyDescent="0.3">
      <c r="A38" s="209" t="s">
        <v>27</v>
      </c>
      <c r="B38" s="209" t="s">
        <v>58</v>
      </c>
      <c r="C38" s="3" t="s">
        <v>40</v>
      </c>
      <c r="D38" s="66">
        <f t="shared" ref="D38" si="12">SUM(D40:D44)</f>
        <v>2909.8999999999996</v>
      </c>
      <c r="E38" s="66">
        <f t="shared" ref="E38:H38" si="13">SUM(E40:E44)</f>
        <v>2981.9</v>
      </c>
      <c r="F38" s="66">
        <f t="shared" si="13"/>
        <v>2650</v>
      </c>
      <c r="G38" s="66">
        <f t="shared" si="13"/>
        <v>3300</v>
      </c>
      <c r="H38" s="66">
        <f t="shared" si="13"/>
        <v>3780</v>
      </c>
      <c r="I38" s="134">
        <f t="shared" si="1"/>
        <v>15621.8</v>
      </c>
    </row>
    <row r="39" spans="1:9" s="9" customFormat="1" ht="17.25" customHeight="1" thickBot="1" x14ac:dyDescent="0.3">
      <c r="A39" s="210"/>
      <c r="B39" s="210"/>
      <c r="C39" s="3" t="s">
        <v>41</v>
      </c>
      <c r="D39" s="66"/>
      <c r="E39" s="66"/>
      <c r="F39" s="66"/>
      <c r="G39" s="66"/>
      <c r="H39" s="66"/>
      <c r="I39" s="134"/>
    </row>
    <row r="40" spans="1:9" s="9" customFormat="1" ht="15.75" thickBot="1" x14ac:dyDescent="0.3">
      <c r="A40" s="210"/>
      <c r="B40" s="210"/>
      <c r="C40" s="3" t="s">
        <v>42</v>
      </c>
      <c r="D40" s="66"/>
      <c r="E40" s="66"/>
      <c r="F40" s="66"/>
      <c r="G40" s="66"/>
      <c r="H40" s="66"/>
      <c r="I40" s="134"/>
    </row>
    <row r="41" spans="1:9" s="9" customFormat="1" ht="15.75" thickBot="1" x14ac:dyDescent="0.3">
      <c r="A41" s="210"/>
      <c r="B41" s="210"/>
      <c r="C41" s="3" t="s">
        <v>43</v>
      </c>
      <c r="D41" s="66">
        <f>'Прил 1'!H130</f>
        <v>204.7</v>
      </c>
      <c r="E41" s="66">
        <f>'Прил 1'!I130</f>
        <v>0</v>
      </c>
      <c r="F41" s="66">
        <f>'Прил 1'!J130</f>
        <v>0</v>
      </c>
      <c r="G41" s="66">
        <f>'Прил 1'!K130</f>
        <v>0</v>
      </c>
      <c r="H41" s="66">
        <f>'Прил 1'!L130</f>
        <v>0</v>
      </c>
      <c r="I41" s="134">
        <f t="shared" si="1"/>
        <v>204.7</v>
      </c>
    </row>
    <row r="42" spans="1:9" s="9" customFormat="1" ht="15.75" thickBot="1" x14ac:dyDescent="0.3">
      <c r="A42" s="210"/>
      <c r="B42" s="210"/>
      <c r="C42" s="3" t="s">
        <v>165</v>
      </c>
      <c r="D42" s="66">
        <f>'Прил 1'!H129</f>
        <v>230</v>
      </c>
      <c r="E42" s="66">
        <f>'Прил 1'!I129</f>
        <v>180</v>
      </c>
      <c r="F42" s="66">
        <f>'Прил 1'!J129</f>
        <v>180</v>
      </c>
      <c r="G42" s="66">
        <f>'Прил 1'!K129</f>
        <v>180</v>
      </c>
      <c r="H42" s="66">
        <f>'Прил 1'!L129</f>
        <v>180</v>
      </c>
      <c r="I42" s="134">
        <f t="shared" si="1"/>
        <v>950</v>
      </c>
    </row>
    <row r="43" spans="1:9" s="9" customFormat="1" ht="15.75" thickBot="1" x14ac:dyDescent="0.3">
      <c r="A43" s="210"/>
      <c r="B43" s="210"/>
      <c r="C43" s="3" t="s">
        <v>51</v>
      </c>
      <c r="D43" s="66">
        <f>'Прил 1'!H128</f>
        <v>2475.1999999999998</v>
      </c>
      <c r="E43" s="66">
        <f>'Прил 1'!I128</f>
        <v>2801.9</v>
      </c>
      <c r="F43" s="66">
        <f>'Прил 1'!J128</f>
        <v>2470</v>
      </c>
      <c r="G43" s="66">
        <f>'Прил 1'!K128</f>
        <v>3120</v>
      </c>
      <c r="H43" s="66">
        <f>'Прил 1'!L128</f>
        <v>3600</v>
      </c>
      <c r="I43" s="134">
        <f t="shared" si="1"/>
        <v>14467.1</v>
      </c>
    </row>
    <row r="44" spans="1:9" s="9" customFormat="1" ht="15.75" thickBot="1" x14ac:dyDescent="0.3">
      <c r="A44" s="211"/>
      <c r="B44" s="211"/>
      <c r="C44" s="3" t="s">
        <v>37</v>
      </c>
      <c r="D44" s="66"/>
      <c r="E44" s="66"/>
      <c r="F44" s="66"/>
      <c r="G44" s="66"/>
      <c r="H44" s="66"/>
      <c r="I44" s="134"/>
    </row>
    <row r="45" spans="1:9" s="9" customFormat="1" ht="18" customHeight="1" thickBot="1" x14ac:dyDescent="0.3">
      <c r="A45" s="209" t="s">
        <v>30</v>
      </c>
      <c r="B45" s="209" t="s">
        <v>31</v>
      </c>
      <c r="C45" s="3" t="s">
        <v>40</v>
      </c>
      <c r="D45" s="66">
        <f t="shared" ref="D45" si="14">SUM(D47:D51)</f>
        <v>3745.1</v>
      </c>
      <c r="E45" s="66">
        <f t="shared" ref="E45:H45" si="15">SUM(E47:E51)</f>
        <v>4141.5</v>
      </c>
      <c r="F45" s="66">
        <f t="shared" si="15"/>
        <v>4141.3999999999996</v>
      </c>
      <c r="G45" s="66">
        <f t="shared" si="15"/>
        <v>4491.3999999999996</v>
      </c>
      <c r="H45" s="66">
        <f t="shared" si="15"/>
        <v>4502.3999999999996</v>
      </c>
      <c r="I45" s="134">
        <f t="shared" si="1"/>
        <v>21021.800000000003</v>
      </c>
    </row>
    <row r="46" spans="1:9" s="9" customFormat="1" ht="16.5" customHeight="1" thickBot="1" x14ac:dyDescent="0.3">
      <c r="A46" s="210"/>
      <c r="B46" s="210"/>
      <c r="C46" s="3" t="s">
        <v>41</v>
      </c>
      <c r="D46" s="66"/>
      <c r="E46" s="66"/>
      <c r="F46" s="66"/>
      <c r="G46" s="66"/>
      <c r="H46" s="66"/>
      <c r="I46" s="134"/>
    </row>
    <row r="47" spans="1:9" s="9" customFormat="1" ht="15.75" thickBot="1" x14ac:dyDescent="0.3">
      <c r="A47" s="210"/>
      <c r="B47" s="210"/>
      <c r="C47" s="3" t="s">
        <v>42</v>
      </c>
      <c r="D47" s="66"/>
      <c r="E47" s="66"/>
      <c r="F47" s="66"/>
      <c r="G47" s="66"/>
      <c r="H47" s="66"/>
      <c r="I47" s="134"/>
    </row>
    <row r="48" spans="1:9" s="9" customFormat="1" ht="15.75" thickBot="1" x14ac:dyDescent="0.3">
      <c r="A48" s="210"/>
      <c r="B48" s="210"/>
      <c r="C48" s="3" t="s">
        <v>43</v>
      </c>
      <c r="D48" s="66">
        <f>'Прил 1'!H222</f>
        <v>0</v>
      </c>
      <c r="E48" s="66">
        <f>'Прил 1'!I222</f>
        <v>0</v>
      </c>
      <c r="F48" s="66">
        <f>'Прил 1'!J222</f>
        <v>0</v>
      </c>
      <c r="G48" s="66">
        <f>'Прил 1'!K222</f>
        <v>0</v>
      </c>
      <c r="H48" s="66">
        <f>'Прил 1'!L222</f>
        <v>0</v>
      </c>
      <c r="I48" s="134">
        <f t="shared" si="1"/>
        <v>0</v>
      </c>
    </row>
    <row r="49" spans="1:9" s="9" customFormat="1" ht="15.75" thickBot="1" x14ac:dyDescent="0.3">
      <c r="A49" s="210"/>
      <c r="B49" s="210"/>
      <c r="C49" s="3" t="s">
        <v>165</v>
      </c>
      <c r="D49" s="66"/>
      <c r="E49" s="66"/>
      <c r="F49" s="66"/>
      <c r="G49" s="66"/>
      <c r="H49" s="66"/>
      <c r="I49" s="134"/>
    </row>
    <row r="50" spans="1:9" s="9" customFormat="1" ht="15.75" thickBot="1" x14ac:dyDescent="0.3">
      <c r="A50" s="210"/>
      <c r="B50" s="210"/>
      <c r="C50" s="3" t="s">
        <v>51</v>
      </c>
      <c r="D50" s="66">
        <f>'Прил 1'!H221</f>
        <v>3745.1</v>
      </c>
      <c r="E50" s="66">
        <f>'Прил 1'!I221</f>
        <v>4141.5</v>
      </c>
      <c r="F50" s="66">
        <f>'Прил 1'!J221</f>
        <v>4141.3999999999996</v>
      </c>
      <c r="G50" s="66">
        <f>'Прил 1'!K221</f>
        <v>4491.3999999999996</v>
      </c>
      <c r="H50" s="66">
        <f>'Прил 1'!L221</f>
        <v>4502.3999999999996</v>
      </c>
      <c r="I50" s="134">
        <f t="shared" si="1"/>
        <v>21021.800000000003</v>
      </c>
    </row>
    <row r="51" spans="1:9" s="9" customFormat="1" ht="15.75" thickBot="1" x14ac:dyDescent="0.3">
      <c r="A51" s="211"/>
      <c r="B51" s="211"/>
      <c r="C51" s="3" t="s">
        <v>37</v>
      </c>
      <c r="D51" s="66"/>
      <c r="E51" s="66"/>
      <c r="F51" s="66"/>
      <c r="G51" s="66"/>
      <c r="H51" s="66"/>
      <c r="I51" s="134"/>
    </row>
    <row r="52" spans="1:9" s="9" customFormat="1" ht="18" customHeight="1" thickBot="1" x14ac:dyDescent="0.3">
      <c r="A52" s="209" t="s">
        <v>105</v>
      </c>
      <c r="B52" s="209" t="s">
        <v>106</v>
      </c>
      <c r="C52" s="3" t="s">
        <v>40</v>
      </c>
      <c r="D52" s="66">
        <f t="shared" ref="D52" si="16">SUM(D54:D58)</f>
        <v>470</v>
      </c>
      <c r="E52" s="66">
        <f t="shared" ref="E52:H52" si="17">SUM(E54:E58)</f>
        <v>470</v>
      </c>
      <c r="F52" s="66">
        <f t="shared" si="17"/>
        <v>470</v>
      </c>
      <c r="G52" s="66">
        <f t="shared" si="17"/>
        <v>470</v>
      </c>
      <c r="H52" s="66">
        <f t="shared" si="17"/>
        <v>470</v>
      </c>
      <c r="I52" s="134">
        <f t="shared" si="1"/>
        <v>2350</v>
      </c>
    </row>
    <row r="53" spans="1:9" s="9" customFormat="1" ht="16.5" customHeight="1" thickBot="1" x14ac:dyDescent="0.3">
      <c r="A53" s="210"/>
      <c r="B53" s="210"/>
      <c r="C53" s="3" t="s">
        <v>41</v>
      </c>
      <c r="D53" s="66"/>
      <c r="E53" s="66"/>
      <c r="F53" s="66"/>
      <c r="G53" s="66"/>
      <c r="H53" s="66"/>
      <c r="I53" s="134"/>
    </row>
    <row r="54" spans="1:9" s="9" customFormat="1" ht="15.75" thickBot="1" x14ac:dyDescent="0.3">
      <c r="A54" s="210"/>
      <c r="B54" s="210"/>
      <c r="C54" s="3" t="s">
        <v>42</v>
      </c>
      <c r="D54" s="66"/>
      <c r="E54" s="66"/>
      <c r="F54" s="66"/>
      <c r="G54" s="66"/>
      <c r="H54" s="66"/>
      <c r="I54" s="134"/>
    </row>
    <row r="55" spans="1:9" s="9" customFormat="1" ht="15.75" thickBot="1" x14ac:dyDescent="0.3">
      <c r="A55" s="210"/>
      <c r="B55" s="210"/>
      <c r="C55" s="3" t="s">
        <v>43</v>
      </c>
      <c r="D55" s="66"/>
      <c r="E55" s="66"/>
      <c r="F55" s="66"/>
      <c r="G55" s="66"/>
      <c r="H55" s="66"/>
      <c r="I55" s="134"/>
    </row>
    <row r="56" spans="1:9" s="9" customFormat="1" ht="15.75" thickBot="1" x14ac:dyDescent="0.3">
      <c r="A56" s="210"/>
      <c r="B56" s="210"/>
      <c r="C56" s="3" t="s">
        <v>165</v>
      </c>
      <c r="D56" s="66">
        <f>[1]Благоустройство!$H$272</f>
        <v>470</v>
      </c>
      <c r="E56" s="66">
        <f>[1]Благоустройство!$H$272</f>
        <v>470</v>
      </c>
      <c r="F56" s="66">
        <f>[1]Благоустройство!$H$272</f>
        <v>470</v>
      </c>
      <c r="G56" s="66">
        <f>[1]Благоустройство!$H$272</f>
        <v>470</v>
      </c>
      <c r="H56" s="66">
        <f>[1]Благоустройство!$H$272</f>
        <v>470</v>
      </c>
      <c r="I56" s="134">
        <f t="shared" si="1"/>
        <v>2350</v>
      </c>
    </row>
    <row r="57" spans="1:9" s="9" customFormat="1" ht="15.75" thickBot="1" x14ac:dyDescent="0.3">
      <c r="A57" s="210"/>
      <c r="B57" s="210"/>
      <c r="C57" s="3" t="s">
        <v>51</v>
      </c>
      <c r="D57" s="66"/>
      <c r="E57" s="66"/>
      <c r="F57" s="66"/>
      <c r="G57" s="66"/>
      <c r="H57" s="66"/>
      <c r="I57" s="134"/>
    </row>
    <row r="58" spans="1:9" s="9" customFormat="1" ht="15.75" thickBot="1" x14ac:dyDescent="0.3">
      <c r="A58" s="211"/>
      <c r="B58" s="211"/>
      <c r="C58" s="3" t="s">
        <v>37</v>
      </c>
      <c r="D58" s="66"/>
      <c r="E58" s="66"/>
      <c r="F58" s="66"/>
      <c r="G58" s="66"/>
      <c r="H58" s="66"/>
      <c r="I58" s="134"/>
    </row>
    <row r="59" spans="1:9" s="9" customFormat="1" ht="18" customHeight="1" thickBot="1" x14ac:dyDescent="0.3">
      <c r="A59" s="209" t="s">
        <v>199</v>
      </c>
      <c r="B59" s="209" t="s">
        <v>200</v>
      </c>
      <c r="C59" s="18" t="s">
        <v>40</v>
      </c>
      <c r="D59" s="206">
        <f>SUM(D61:D64)</f>
        <v>0</v>
      </c>
      <c r="E59" s="206">
        <f>SUM(E61:E64)</f>
        <v>3180.6</v>
      </c>
      <c r="F59" s="206">
        <f>SUM(F61:F64)</f>
        <v>0</v>
      </c>
      <c r="G59" s="206">
        <f>SUM(G61:G64)</f>
        <v>0</v>
      </c>
      <c r="H59" s="206">
        <f>SUM(H61:H64)</f>
        <v>0</v>
      </c>
      <c r="I59" s="134">
        <f t="shared" ref="I59" si="18">D59+H59+E59+F59+G59</f>
        <v>3180.6</v>
      </c>
    </row>
    <row r="60" spans="1:9" s="9" customFormat="1" ht="16.5" customHeight="1" thickBot="1" x14ac:dyDescent="0.3">
      <c r="A60" s="210"/>
      <c r="B60" s="210"/>
      <c r="C60" s="3" t="s">
        <v>41</v>
      </c>
      <c r="D60" s="66"/>
      <c r="E60" s="66"/>
      <c r="F60" s="66"/>
      <c r="G60" s="66"/>
      <c r="H60" s="66"/>
      <c r="I60" s="134"/>
    </row>
    <row r="61" spans="1:9" s="9" customFormat="1" ht="15.75" thickBot="1" x14ac:dyDescent="0.3">
      <c r="A61" s="210"/>
      <c r="B61" s="210"/>
      <c r="C61" s="3" t="s">
        <v>43</v>
      </c>
      <c r="D61" s="66">
        <f>'Прил 1'!H266</f>
        <v>0</v>
      </c>
      <c r="E61" s="66">
        <f>'Прил 1'!I266</f>
        <v>2671.7</v>
      </c>
      <c r="F61" s="66">
        <v>0</v>
      </c>
      <c r="G61" s="66">
        <v>0</v>
      </c>
      <c r="H61" s="66">
        <v>0</v>
      </c>
      <c r="I61" s="134">
        <f t="shared" ref="I61:I64" si="19">D61+H61+E61+F61+G61</f>
        <v>2671.7</v>
      </c>
    </row>
    <row r="62" spans="1:9" s="9" customFormat="1" ht="30.75" thickBot="1" x14ac:dyDescent="0.3">
      <c r="A62" s="210"/>
      <c r="B62" s="210"/>
      <c r="C62" s="3" t="s">
        <v>209</v>
      </c>
      <c r="D62" s="66">
        <f>'Прил 1'!H267</f>
        <v>0</v>
      </c>
      <c r="E62" s="66">
        <f>'Прил 1'!I267</f>
        <v>95.4</v>
      </c>
      <c r="F62" s="66">
        <v>0</v>
      </c>
      <c r="G62" s="66">
        <v>0</v>
      </c>
      <c r="H62" s="66">
        <v>0</v>
      </c>
      <c r="I62" s="134">
        <f t="shared" si="19"/>
        <v>95.4</v>
      </c>
    </row>
    <row r="63" spans="1:9" s="9" customFormat="1" ht="15.75" thickBot="1" x14ac:dyDescent="0.3">
      <c r="A63" s="210"/>
      <c r="B63" s="210"/>
      <c r="C63" s="3" t="s">
        <v>210</v>
      </c>
      <c r="D63" s="66">
        <f>'Прил 1'!H268</f>
        <v>0</v>
      </c>
      <c r="E63" s="66">
        <f>'Прил 1'!I268</f>
        <v>95.4</v>
      </c>
      <c r="F63" s="66">
        <v>0</v>
      </c>
      <c r="G63" s="66">
        <v>0</v>
      </c>
      <c r="H63" s="66">
        <v>0</v>
      </c>
      <c r="I63" s="134">
        <f t="shared" si="19"/>
        <v>95.4</v>
      </c>
    </row>
    <row r="64" spans="1:9" s="9" customFormat="1" ht="15.75" thickBot="1" x14ac:dyDescent="0.3">
      <c r="A64" s="252"/>
      <c r="B64" s="252"/>
      <c r="C64" s="207" t="s">
        <v>51</v>
      </c>
      <c r="D64" s="66">
        <f>'Прил 1'!H269</f>
        <v>0</v>
      </c>
      <c r="E64" s="66">
        <f>'Прил 1'!I269</f>
        <v>318.10000000000002</v>
      </c>
      <c r="F64" s="208">
        <v>0</v>
      </c>
      <c r="G64" s="208">
        <v>0</v>
      </c>
      <c r="H64" s="208">
        <v>0</v>
      </c>
      <c r="I64" s="134">
        <f t="shared" si="19"/>
        <v>318.10000000000002</v>
      </c>
    </row>
  </sheetData>
  <mergeCells count="25">
    <mergeCell ref="C3:I3"/>
    <mergeCell ref="D2:I2"/>
    <mergeCell ref="A10:A16"/>
    <mergeCell ref="B10:B16"/>
    <mergeCell ref="C6:C9"/>
    <mergeCell ref="D6:I6"/>
    <mergeCell ref="D7:I7"/>
    <mergeCell ref="I8:I9"/>
    <mergeCell ref="B4:E4"/>
    <mergeCell ref="A59:A64"/>
    <mergeCell ref="B59:B64"/>
    <mergeCell ref="A52:A58"/>
    <mergeCell ref="B52:B58"/>
    <mergeCell ref="A6:A9"/>
    <mergeCell ref="B6:B9"/>
    <mergeCell ref="A45:A51"/>
    <mergeCell ref="B45:B51"/>
    <mergeCell ref="A38:A44"/>
    <mergeCell ref="B38:B44"/>
    <mergeCell ref="A31:A37"/>
    <mergeCell ref="B31:B37"/>
    <mergeCell ref="A17:A23"/>
    <mergeCell ref="B17:B23"/>
    <mergeCell ref="A24:A30"/>
    <mergeCell ref="B24:B30"/>
  </mergeCells>
  <pageMargins left="0.9055118110236221" right="0.51181102362204722" top="1.1811023622047245" bottom="0.55118110236220474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2025-06-16T05:35:51Z</cp:lastPrinted>
  <dcterms:created xsi:type="dcterms:W3CDTF">2013-10-01T04:55:37Z</dcterms:created>
  <dcterms:modified xsi:type="dcterms:W3CDTF">2025-06-16T05:39:37Z</dcterms:modified>
</cp:coreProperties>
</file>