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3" sheetId="1" r:id="rId1"/>
  </sheets>
  <definedNames>
    <definedName name="_xlnm.Print_Area" localSheetId="0">'Лист3'!$A$1:$L$61</definedName>
  </definedNames>
  <calcPr fullCalcOnLoad="1"/>
</workbook>
</file>

<file path=xl/sharedStrings.xml><?xml version="1.0" encoding="utf-8"?>
<sst xmlns="http://schemas.openxmlformats.org/spreadsheetml/2006/main" count="149" uniqueCount="147">
  <si>
    <t>№ п/п</t>
  </si>
  <si>
    <t>ИТОГО</t>
  </si>
  <si>
    <t>(тыс. рублей)</t>
  </si>
  <si>
    <t>Код целевой статьи</t>
  </si>
  <si>
    <t>Исполнено</t>
  </si>
  <si>
    <t>Процент исполне-ния</t>
  </si>
  <si>
    <t>Наименование программ/подпрограмм</t>
  </si>
  <si>
    <t>1.1.</t>
  </si>
  <si>
    <t>1.2.</t>
  </si>
  <si>
    <t>1.3.</t>
  </si>
  <si>
    <t>1.4.</t>
  </si>
  <si>
    <t>2.1.</t>
  </si>
  <si>
    <t>2.2.</t>
  </si>
  <si>
    <t>2.3.</t>
  </si>
  <si>
    <t>3.1.</t>
  </si>
  <si>
    <t>3.2.</t>
  </si>
  <si>
    <t>Отдельные мероприятия</t>
  </si>
  <si>
    <t>3.3.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</si>
  <si>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</si>
  <si>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</si>
  <si>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4.1.</t>
  </si>
  <si>
    <t>Подпрограмма "Обеспечение профилактики и тушения пожаров в Большеулуйском районе"</t>
  </si>
  <si>
    <t>Подпрограмма "О мерах противодействию терроризму и экстремизму"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</si>
  <si>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</si>
  <si>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4.2.</t>
  </si>
  <si>
    <t>4.3.</t>
  </si>
  <si>
    <t>4.4.</t>
  </si>
  <si>
    <t>Подпрограмма "Культурное наследие Большеулуйского района"</t>
  </si>
  <si>
    <t>5.1.</t>
  </si>
  <si>
    <t>Подпрограмма "Искусство и народное творчество Большеулуйского района"</t>
  </si>
  <si>
    <t>5.2.</t>
  </si>
  <si>
    <t>Подпрограмма "Развитие архивного дела в Большеулуйском районе"</t>
  </si>
  <si>
    <t>Подпрограмма "Обеспечение условий реализации программы и прочие мероприятия"</t>
  </si>
  <si>
    <t>Подпрограмма "Развитие массовой физической культуры и спорта"</t>
  </si>
  <si>
    <t>6.1.</t>
  </si>
  <si>
    <t>Подпрограмма "Развитие системы подготовки спортивного резерва"</t>
  </si>
  <si>
    <t>6.2.</t>
  </si>
  <si>
    <t>Подпрограмма "Вовлечение молодёжи Большеулуйского района в социальную практику"</t>
  </si>
  <si>
    <t>7.1.</t>
  </si>
  <si>
    <t>Подпрограмма "Патриотическое  воспитание молодёжи Большеулуйского района "</t>
  </si>
  <si>
    <t>Подпрограмма "Обеспечение жильём молодых семей в Большеулуйском районе"</t>
  </si>
  <si>
    <t>Подпрограмма "Поддержка субъектов малого и среднего предпринимательства"</t>
  </si>
  <si>
    <t>8.1.</t>
  </si>
  <si>
    <t>9.1.</t>
  </si>
  <si>
    <t>9.2.</t>
  </si>
  <si>
    <t>10.1.</t>
  </si>
  <si>
    <t>10.2.</t>
  </si>
  <si>
    <t>Подпрограмма "Поддержка малых форм хозяйствования"</t>
  </si>
  <si>
    <t>11.1.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</si>
  <si>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</si>
  <si>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Подпрограмма "Управление муниципальным долгом Большеулуйского района"</t>
  </si>
  <si>
    <t>Подпрограмма "Обеспечение реализации муниципальной программы и прочие мероприятия" на 2014-2016 годы</t>
  </si>
  <si>
    <t>Подпрограмма "Инвентаризация объектов недвижимого имущества"</t>
  </si>
  <si>
    <t>Подпрограмма "Формирование и постановка на государственный кадастровый учёт земельных участков"</t>
  </si>
  <si>
    <t>Муниципальная программа Большеулуйского района "Развитие образования Большеулуйского района"</t>
  </si>
  <si>
    <t>Подпрограмма "Развитие кадрового потенциала отрасли"</t>
  </si>
  <si>
    <t>Подпрограмма "Обеспечение реализации муниципальной программы и прочие мероприятия в области образования"</t>
  </si>
  <si>
    <t>Подпрограмма "Обеспечение реализации муниципальной программы и прочие мероприятия"</t>
  </si>
  <si>
    <t>Уточненный план</t>
  </si>
  <si>
    <t>0200000000</t>
  </si>
  <si>
    <t>0220000000</t>
  </si>
  <si>
    <t>0230000000</t>
  </si>
  <si>
    <t>0240000000</t>
  </si>
  <si>
    <t>0250000000</t>
  </si>
  <si>
    <t>0400000000</t>
  </si>
  <si>
    <t>0410000000</t>
  </si>
  <si>
    <t>0450000000</t>
  </si>
  <si>
    <t>0490000000</t>
  </si>
  <si>
    <t>0500000000</t>
  </si>
  <si>
    <t>0510000000</t>
  </si>
  <si>
    <t>0520000000</t>
  </si>
  <si>
    <t>0530000000</t>
  </si>
  <si>
    <t>0540000000</t>
  </si>
  <si>
    <t>0800000000</t>
  </si>
  <si>
    <t>0810000000</t>
  </si>
  <si>
    <t>0820000000</t>
  </si>
  <si>
    <t>0830000000</t>
  </si>
  <si>
    <t>0840000000</t>
  </si>
  <si>
    <t>0900000000</t>
  </si>
  <si>
    <t>0910000000</t>
  </si>
  <si>
    <t>0920000000</t>
  </si>
  <si>
    <t>1000000000</t>
  </si>
  <si>
    <t>1010000000</t>
  </si>
  <si>
    <t>1020000000</t>
  </si>
  <si>
    <t>1030000000</t>
  </si>
  <si>
    <t>1100000000</t>
  </si>
  <si>
    <t>1120000000</t>
  </si>
  <si>
    <t>1200000000</t>
  </si>
  <si>
    <t>1210000000</t>
  </si>
  <si>
    <t>1220000000</t>
  </si>
  <si>
    <t>1230000000</t>
  </si>
  <si>
    <t>1400000000</t>
  </si>
  <si>
    <t>1410000000</t>
  </si>
  <si>
    <t>1800000000</t>
  </si>
  <si>
    <t>1810000000</t>
  </si>
  <si>
    <t>1820000000</t>
  </si>
  <si>
    <t>1830000000</t>
  </si>
  <si>
    <t>1840000000</t>
  </si>
  <si>
    <t>1900000000</t>
  </si>
  <si>
    <t>1910000000</t>
  </si>
  <si>
    <t>Муниципальная программа Большеулуйского района "Реформирование и модернизация жилищно-коммунального хозяйства и повышение энергетической эффективности в Большеулуйском районе"</t>
  </si>
  <si>
    <t>Подпрограмма "Развитие и модернизация объектов коммунальной инфраструктуры Большеулуйского района "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</si>
  <si>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</si>
  <si>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"Развитие физической культуры, спорта в Большеулуйском районе Красноярского края "</t>
  </si>
  <si>
    <t>Муниципальная программа "Молодёжь Большеулуйского района "</t>
  </si>
  <si>
    <t>Муниципальная программа "Развитие субъектов малого и среднего предпринимательства в Большеулуйском районе"</t>
  </si>
  <si>
    <t xml:space="preserve">Муниципальная программа "Развитие транспортной  системы" </t>
  </si>
  <si>
    <t xml:space="preserve">Подпрограмма "Дороги Большеулуйского района" </t>
  </si>
  <si>
    <t xml:space="preserve">Подпрограмма "Развитие транспортного комплекса" 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</si>
  <si>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</si>
  <si>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</si>
  <si>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 xml:space="preserve">Подпрограмма "Обеспечение реализации муниципальной программы и прочие мероприятия" </t>
  </si>
  <si>
    <t>055000000</t>
  </si>
  <si>
    <t>Подпрограмма "Профилактика правонарушений на территории Большеулуйского района"</t>
  </si>
  <si>
    <t>Начальник отдела исполнения бюджета ФЭУ</t>
  </si>
  <si>
    <t>И.Н.Емельянова</t>
  </si>
  <si>
    <t>8(39159)22007</t>
  </si>
  <si>
    <t>Подпрограмма "Развитие дошкольного, общего и дополнительного образования детей детей"</t>
  </si>
  <si>
    <t>Подпрограмма "Господдержка детей сирот, расширение практики применения семейных форм воспитания, защита прав несовершеннолетних детей"</t>
  </si>
  <si>
    <t xml:space="preserve">Подпрограмма "Безопасность дорожния" </t>
  </si>
  <si>
    <t>Подпрограмма "Организация и осуществление бюджетного учета и контроля в финансово-бюджетной сфере Большеулуйского района"</t>
  </si>
  <si>
    <t>1920000000</t>
  </si>
  <si>
    <t xml:space="preserve">Отдельное мероприятие "На капитальный ремонт и ремонт автомобильных дорог Большеулуйского района" </t>
  </si>
  <si>
    <t>1290000000</t>
  </si>
  <si>
    <t>1490000000</t>
  </si>
  <si>
    <t>Отдельное мероприятие муниципальной программы Большеулуйского района "Развитие сельского хозяйства и регулирование рынков сельскохозяйственной продукции , сырья и продовольствия в Большеулуйском районе"</t>
  </si>
  <si>
    <t>1930000000</t>
  </si>
  <si>
    <t>1990000000</t>
  </si>
  <si>
    <t>Отдельное мероприятие "На подготовку документов территориального планирования и градостроительного зонирования ( внесений в них изменений), на разработку документации по планировки территории.</t>
  </si>
  <si>
    <t>3.4.</t>
  </si>
  <si>
    <t>3.5.</t>
  </si>
  <si>
    <t>6.3.</t>
  </si>
  <si>
    <t>8.2.</t>
  </si>
  <si>
    <t>8.3.</t>
  </si>
  <si>
    <t>8.4.</t>
  </si>
  <si>
    <t>10.3.</t>
  </si>
  <si>
    <t>10.4.</t>
  </si>
  <si>
    <t>11.2.</t>
  </si>
  <si>
    <t>11.3.</t>
  </si>
  <si>
    <t xml:space="preserve">Муниципальная программа Большеулуйского района "Управление муниципальными финансами" </t>
  </si>
  <si>
    <t>059000000</t>
  </si>
  <si>
    <t>1890000000</t>
  </si>
  <si>
    <t>3.6.</t>
  </si>
  <si>
    <t>10.5.</t>
  </si>
  <si>
    <t>11.4.</t>
  </si>
  <si>
    <t xml:space="preserve">Приложение №  22                                             к Решению Большеулуйского районного Совета   депутатов    от                   № </t>
  </si>
  <si>
    <t xml:space="preserve">Исполнение муниципальных программ/подпрограмм в 2023 году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</si>
</sst>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16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89" fontId="2" fillId="0" borderId="10" xfId="0" applyNumberFormat="1" applyFont="1" applyFill="1" applyBorder="1" applyAlignment="1">
      <alignment horizontal="right" vertical="center" wrapText="1" shrinkToFit="1"/>
    </xf>
    <xf numFmtId="189" fontId="1" fillId="0" borderId="10" xfId="0" applyNumberFormat="1" applyFont="1" applyFill="1" applyBorder="1" applyAlignment="1">
      <alignment horizontal="right" vertical="center" wrapText="1" shrinkToFit="1"/>
    </xf>
    <xf numFmtId="189" fontId="2" fillId="0" borderId="10" xfId="0" applyNumberFormat="1" applyFont="1" applyFill="1" applyBorder="1" applyAlignment="1">
      <alignment horizontal="center" wrapText="1" shrinkToFi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/>
    </xf>
    <xf numFmtId="189" fontId="1" fillId="0" borderId="11" xfId="0" applyNumberFormat="1" applyFont="1" applyFill="1" applyBorder="1" applyAlignment="1">
      <alignment horizontal="right" vertical="center" wrapText="1" shrinkToFit="1"/>
    </xf>
    <xf numFmtId="189" fontId="1" fillId="0" borderId="13" xfId="0" applyNumberFormat="1" applyFont="1" applyFill="1" applyBorder="1" applyAlignment="1">
      <alignment horizontal="right" vertical="center" wrapText="1" shrinkToFit="1"/>
    </xf>
    <xf numFmtId="189" fontId="2" fillId="0" borderId="11" xfId="0" applyNumberFormat="1" applyFont="1" applyFill="1" applyBorder="1" applyAlignment="1">
      <alignment horizontal="right" vertical="center" wrapText="1" shrinkToFit="1"/>
    </xf>
    <xf numFmtId="189" fontId="2" fillId="0" borderId="13" xfId="0" applyNumberFormat="1" applyFont="1" applyFill="1" applyBorder="1" applyAlignment="1">
      <alignment horizontal="right" vertical="center" wrapText="1" shrinkToFit="1"/>
    </xf>
    <xf numFmtId="189" fontId="6" fillId="0" borderId="13" xfId="0" applyNumberFormat="1" applyFont="1" applyFill="1" applyBorder="1" applyAlignment="1">
      <alignment horizontal="right" vertical="center" wrapText="1" shrinkToFit="1"/>
    </xf>
    <xf numFmtId="189" fontId="2" fillId="32" borderId="11" xfId="0" applyNumberFormat="1" applyFont="1" applyFill="1" applyBorder="1" applyAlignment="1">
      <alignment horizontal="right" vertical="center" wrapText="1" shrinkToFit="1"/>
    </xf>
    <xf numFmtId="189" fontId="2" fillId="32" borderId="13" xfId="0" applyNumberFormat="1" applyFont="1" applyFill="1" applyBorder="1" applyAlignment="1">
      <alignment horizontal="right" vertical="center" wrapText="1" shrinkToFit="1"/>
    </xf>
    <xf numFmtId="189" fontId="1" fillId="0" borderId="11" xfId="0" applyNumberFormat="1" applyFont="1" applyFill="1" applyBorder="1" applyAlignment="1">
      <alignment horizontal="center" vertical="center" wrapText="1" shrinkToFit="1"/>
    </xf>
    <xf numFmtId="189" fontId="1" fillId="0" borderId="13" xfId="0" applyNumberFormat="1" applyFont="1" applyFill="1" applyBorder="1" applyAlignment="1">
      <alignment horizontal="center" vertical="center" wrapText="1" shrinkToFit="1"/>
    </xf>
    <xf numFmtId="189" fontId="2" fillId="0" borderId="10" xfId="0" applyNumberFormat="1" applyFon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center" wrapText="1" shrinkToFit="1"/>
    </xf>
    <xf numFmtId="0" fontId="0" fillId="0" borderId="12" xfId="0" applyFont="1" applyFill="1" applyBorder="1" applyAlignment="1">
      <alignment wrapText="1" shrinkToFit="1"/>
    </xf>
    <xf numFmtId="0" fontId="0" fillId="0" borderId="13" xfId="0" applyFont="1" applyFill="1" applyBorder="1" applyAlignment="1">
      <alignment wrapText="1" shrinkToFit="1"/>
    </xf>
    <xf numFmtId="189" fontId="0" fillId="0" borderId="13" xfId="0" applyNumberFormat="1" applyFont="1" applyFill="1" applyBorder="1" applyAlignment="1">
      <alignment horizontal="right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horizontal="right" wrapText="1" shrinkToFit="1"/>
    </xf>
    <xf numFmtId="0" fontId="1" fillId="0" borderId="0" xfId="0" applyFont="1" applyBorder="1" applyAlignment="1">
      <alignment wrapText="1"/>
    </xf>
    <xf numFmtId="189" fontId="1" fillId="0" borderId="10" xfId="0" applyNumberFormat="1" applyFont="1" applyFill="1" applyBorder="1" applyAlignment="1">
      <alignment horizontal="righ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selection activeCell="B6" sqref="B6:H6"/>
    </sheetView>
  </sheetViews>
  <sheetFormatPr defaultColWidth="9.140625" defaultRowHeight="12.75"/>
  <cols>
    <col min="1" max="1" width="6.28125" style="0" customWidth="1"/>
    <col min="6" max="6" width="40.8515625" style="0" customWidth="1"/>
    <col min="7" max="7" width="11.7109375" style="1" bestFit="1" customWidth="1"/>
    <col min="8" max="8" width="9.00390625" style="7" customWidth="1"/>
    <col min="9" max="9" width="2.00390625" style="7" customWidth="1"/>
    <col min="10" max="10" width="9.140625" style="7" customWidth="1"/>
    <col min="11" max="11" width="2.140625" style="7" customWidth="1"/>
    <col min="12" max="12" width="9.140625" style="7" customWidth="1"/>
  </cols>
  <sheetData>
    <row r="1" spans="2:12" ht="22.5" customHeight="1">
      <c r="B1" s="10"/>
      <c r="C1" s="10"/>
      <c r="D1" s="10"/>
      <c r="E1" s="10"/>
      <c r="F1" s="10"/>
      <c r="G1" s="11"/>
      <c r="H1" s="3"/>
      <c r="I1" s="49" t="s">
        <v>145</v>
      </c>
      <c r="J1" s="50"/>
      <c r="K1" s="50"/>
      <c r="L1" s="50"/>
    </row>
    <row r="2" spans="2:12" ht="12.75">
      <c r="B2" s="10"/>
      <c r="C2" s="10"/>
      <c r="D2" s="10"/>
      <c r="E2" s="10"/>
      <c r="F2" s="10"/>
      <c r="G2" s="11"/>
      <c r="H2" s="3"/>
      <c r="I2" s="50"/>
      <c r="J2" s="50"/>
      <c r="K2" s="50"/>
      <c r="L2" s="50"/>
    </row>
    <row r="3" spans="2:12" ht="12.75">
      <c r="B3" s="10"/>
      <c r="C3" s="10"/>
      <c r="D3" s="10"/>
      <c r="E3" s="10"/>
      <c r="F3" s="10"/>
      <c r="G3" s="11"/>
      <c r="H3" s="3"/>
      <c r="I3" s="50"/>
      <c r="J3" s="50"/>
      <c r="K3" s="50"/>
      <c r="L3" s="50"/>
    </row>
    <row r="4" spans="2:12" ht="27.75" customHeight="1" hidden="1">
      <c r="B4" s="10"/>
      <c r="C4" s="10"/>
      <c r="D4" s="10"/>
      <c r="E4" s="10"/>
      <c r="F4" s="10"/>
      <c r="G4" s="11"/>
      <c r="H4" s="3"/>
      <c r="I4" s="50"/>
      <c r="J4" s="50"/>
      <c r="K4" s="50"/>
      <c r="L4" s="50"/>
    </row>
    <row r="5" spans="2:12" ht="12.75">
      <c r="B5" s="10"/>
      <c r="C5" s="10"/>
      <c r="D5" s="10"/>
      <c r="E5" s="10"/>
      <c r="F5" s="10"/>
      <c r="G5" s="11"/>
      <c r="H5" s="3"/>
      <c r="I5" s="3"/>
      <c r="J5" s="3"/>
      <c r="K5" s="12"/>
      <c r="L5" s="12"/>
    </row>
    <row r="6" spans="2:12" ht="15.75">
      <c r="B6" s="60" t="s">
        <v>146</v>
      </c>
      <c r="C6" s="50"/>
      <c r="D6" s="50"/>
      <c r="E6" s="50"/>
      <c r="F6" s="50"/>
      <c r="G6" s="50"/>
      <c r="H6" s="50"/>
      <c r="I6" s="13"/>
      <c r="J6" s="13"/>
      <c r="K6" s="13"/>
      <c r="L6" s="13"/>
    </row>
    <row r="7" spans="2:12" ht="15.75" customHeight="1">
      <c r="B7" s="10"/>
      <c r="C7" s="10"/>
      <c r="D7" s="10"/>
      <c r="E7" s="10"/>
      <c r="F7" s="10"/>
      <c r="G7" s="11"/>
      <c r="H7" s="3"/>
      <c r="I7" s="3"/>
      <c r="J7" s="51" t="s">
        <v>2</v>
      </c>
      <c r="K7" s="52"/>
      <c r="L7" s="52"/>
    </row>
    <row r="8" spans="1:12" s="2" customFormat="1" ht="50.25" customHeight="1">
      <c r="A8" s="8" t="s">
        <v>0</v>
      </c>
      <c r="B8" s="59" t="s">
        <v>6</v>
      </c>
      <c r="C8" s="59"/>
      <c r="D8" s="59"/>
      <c r="E8" s="59"/>
      <c r="F8" s="59"/>
      <c r="G8" s="8" t="s">
        <v>3</v>
      </c>
      <c r="H8" s="59" t="s">
        <v>58</v>
      </c>
      <c r="I8" s="59"/>
      <c r="J8" s="59" t="s">
        <v>4</v>
      </c>
      <c r="K8" s="59"/>
      <c r="L8" s="8" t="s">
        <v>5</v>
      </c>
    </row>
    <row r="9" spans="1:12" s="2" customFormat="1" ht="27" customHeight="1">
      <c r="A9" s="8">
        <v>1</v>
      </c>
      <c r="B9" s="54" t="s">
        <v>54</v>
      </c>
      <c r="C9" s="54"/>
      <c r="D9" s="54"/>
      <c r="E9" s="54"/>
      <c r="F9" s="54"/>
      <c r="G9" s="16" t="s">
        <v>59</v>
      </c>
      <c r="H9" s="30">
        <f>H10+H11+H12+H13</f>
        <v>340041.80000000005</v>
      </c>
      <c r="I9" s="31"/>
      <c r="J9" s="30">
        <f>J10+J11+J12+J13</f>
        <v>336347.9</v>
      </c>
      <c r="K9" s="31"/>
      <c r="L9" s="17">
        <f>J9/H9*100</f>
        <v>98.91369237546678</v>
      </c>
    </row>
    <row r="10" spans="1:12" s="2" customFormat="1" ht="15.75" customHeight="1">
      <c r="A10" s="8" t="s">
        <v>7</v>
      </c>
      <c r="B10" s="58" t="s">
        <v>117</v>
      </c>
      <c r="C10" s="58"/>
      <c r="D10" s="58"/>
      <c r="E10" s="58"/>
      <c r="F10" s="58"/>
      <c r="G10" s="15" t="s">
        <v>60</v>
      </c>
      <c r="H10" s="28">
        <v>314863.3</v>
      </c>
      <c r="I10" s="29"/>
      <c r="J10" s="28">
        <v>313501.7</v>
      </c>
      <c r="K10" s="29"/>
      <c r="L10" s="18">
        <f aca="true" t="shared" si="0" ref="L10:L58">J10/H10*100</f>
        <v>99.56755836580511</v>
      </c>
    </row>
    <row r="11" spans="1:12" s="2" customFormat="1" ht="12.75">
      <c r="A11" s="9" t="s">
        <v>8</v>
      </c>
      <c r="B11" s="58" t="s">
        <v>55</v>
      </c>
      <c r="C11" s="58"/>
      <c r="D11" s="58"/>
      <c r="E11" s="58"/>
      <c r="F11" s="58"/>
      <c r="G11" s="15" t="s">
        <v>61</v>
      </c>
      <c r="H11" s="53">
        <v>189.4</v>
      </c>
      <c r="I11" s="53"/>
      <c r="J11" s="53">
        <v>189.4</v>
      </c>
      <c r="K11" s="53"/>
      <c r="L11" s="18">
        <f t="shared" si="0"/>
        <v>100</v>
      </c>
    </row>
    <row r="12" spans="1:12" s="3" customFormat="1" ht="25.5" customHeight="1">
      <c r="A12" s="9" t="s">
        <v>9</v>
      </c>
      <c r="B12" s="58" t="s">
        <v>118</v>
      </c>
      <c r="C12" s="58"/>
      <c r="D12" s="58"/>
      <c r="E12" s="58"/>
      <c r="F12" s="58"/>
      <c r="G12" s="15" t="s">
        <v>62</v>
      </c>
      <c r="H12" s="53">
        <v>13207.9</v>
      </c>
      <c r="I12" s="53"/>
      <c r="J12" s="53">
        <v>10899</v>
      </c>
      <c r="K12" s="53"/>
      <c r="L12" s="18">
        <f t="shared" si="0"/>
        <v>82.51879556931836</v>
      </c>
    </row>
    <row r="13" spans="1:12" s="3" customFormat="1" ht="24.75" customHeight="1">
      <c r="A13" s="8" t="s">
        <v>10</v>
      </c>
      <c r="B13" s="58" t="s">
        <v>56</v>
      </c>
      <c r="C13" s="58"/>
      <c r="D13" s="58"/>
      <c r="E13" s="58"/>
      <c r="F13" s="58"/>
      <c r="G13" s="15" t="s">
        <v>63</v>
      </c>
      <c r="H13" s="53">
        <v>11781.2</v>
      </c>
      <c r="I13" s="53"/>
      <c r="J13" s="53">
        <v>11757.8</v>
      </c>
      <c r="K13" s="53"/>
      <c r="L13" s="18">
        <f t="shared" si="0"/>
        <v>99.80137846738872</v>
      </c>
    </row>
    <row r="14" spans="1:12" s="3" customFormat="1" ht="41.25" customHeight="1">
      <c r="A14" s="8">
        <v>2</v>
      </c>
      <c r="B14" s="55" t="s">
        <v>100</v>
      </c>
      <c r="C14" s="56"/>
      <c r="D14" s="56"/>
      <c r="E14" s="56"/>
      <c r="F14" s="57"/>
      <c r="G14" s="16" t="s">
        <v>64</v>
      </c>
      <c r="H14" s="30">
        <f>H15+H16+H17</f>
        <v>120348.1</v>
      </c>
      <c r="I14" s="32"/>
      <c r="J14" s="30">
        <f>J15+J16+J17</f>
        <v>115493.59999999999</v>
      </c>
      <c r="K14" s="32"/>
      <c r="L14" s="17">
        <f t="shared" si="0"/>
        <v>95.96628446980051</v>
      </c>
    </row>
    <row r="15" spans="1:12" s="3" customFormat="1" ht="24.75" customHeight="1">
      <c r="A15" s="8" t="s">
        <v>11</v>
      </c>
      <c r="B15" s="24" t="s">
        <v>101</v>
      </c>
      <c r="C15" s="47"/>
      <c r="D15" s="47"/>
      <c r="E15" s="47"/>
      <c r="F15" s="48"/>
      <c r="G15" s="15" t="s">
        <v>65</v>
      </c>
      <c r="H15" s="28">
        <v>101268.8</v>
      </c>
      <c r="I15" s="41"/>
      <c r="J15" s="28">
        <v>101106.4</v>
      </c>
      <c r="K15" s="41"/>
      <c r="L15" s="18">
        <f t="shared" si="0"/>
        <v>99.83963471473938</v>
      </c>
    </row>
    <row r="16" spans="1:12" s="3" customFormat="1" ht="12.75">
      <c r="A16" s="8" t="s">
        <v>12</v>
      </c>
      <c r="B16" s="24" t="s">
        <v>57</v>
      </c>
      <c r="C16" s="47"/>
      <c r="D16" s="47"/>
      <c r="E16" s="47"/>
      <c r="F16" s="48"/>
      <c r="G16" s="15" t="s">
        <v>66</v>
      </c>
      <c r="H16" s="28">
        <v>3494</v>
      </c>
      <c r="I16" s="41"/>
      <c r="J16" s="28">
        <v>3464.7</v>
      </c>
      <c r="K16" s="41"/>
      <c r="L16" s="18">
        <f t="shared" si="0"/>
        <v>99.1614195764167</v>
      </c>
    </row>
    <row r="17" spans="1:12" s="3" customFormat="1" ht="12.75">
      <c r="A17" s="8" t="s">
        <v>13</v>
      </c>
      <c r="B17" s="24" t="s">
        <v>16</v>
      </c>
      <c r="C17" s="47"/>
      <c r="D17" s="47"/>
      <c r="E17" s="47"/>
      <c r="F17" s="48"/>
      <c r="G17" s="15" t="s">
        <v>67</v>
      </c>
      <c r="H17" s="28">
        <v>15585.3</v>
      </c>
      <c r="I17" s="41"/>
      <c r="J17" s="28">
        <v>10922.5</v>
      </c>
      <c r="K17" s="41"/>
      <c r="L17" s="18">
        <f t="shared" si="0"/>
        <v>70.08206450950576</v>
      </c>
    </row>
    <row r="18" spans="1:12" s="14" customFormat="1" ht="31.5" customHeight="1">
      <c r="A18" s="8">
        <v>3</v>
      </c>
      <c r="B18" s="21" t="s">
        <v>18</v>
      </c>
      <c r="C18" s="22"/>
      <c r="D18" s="22"/>
      <c r="E18" s="22"/>
      <c r="F18" s="23"/>
      <c r="G18" s="16" t="s">
        <v>68</v>
      </c>
      <c r="H18" s="30">
        <f>H19+H20+H21+H22+H23+H24</f>
        <v>6359.7</v>
      </c>
      <c r="I18" s="31"/>
      <c r="J18" s="30">
        <f>J19+J20+J21+J22+J23+J24</f>
        <v>6315.7</v>
      </c>
      <c r="K18" s="31"/>
      <c r="L18" s="17">
        <f t="shared" si="0"/>
        <v>99.30814346588676</v>
      </c>
    </row>
    <row r="19" spans="1:12" s="3" customFormat="1" ht="39" customHeight="1">
      <c r="A19" s="8" t="s">
        <v>14</v>
      </c>
      <c r="B19" s="24" t="s">
        <v>19</v>
      </c>
      <c r="C19" s="25"/>
      <c r="D19" s="25"/>
      <c r="E19" s="25"/>
      <c r="F19" s="26"/>
      <c r="G19" s="15" t="s">
        <v>69</v>
      </c>
      <c r="H19" s="28">
        <v>5429.7</v>
      </c>
      <c r="I19" s="29"/>
      <c r="J19" s="28">
        <v>5392.2</v>
      </c>
      <c r="K19" s="29"/>
      <c r="L19" s="18">
        <f t="shared" si="0"/>
        <v>99.30935410796177</v>
      </c>
    </row>
    <row r="20" spans="1:12" s="3" customFormat="1" ht="12.75">
      <c r="A20" s="8" t="s">
        <v>15</v>
      </c>
      <c r="B20" s="42" t="s">
        <v>21</v>
      </c>
      <c r="C20" s="43"/>
      <c r="D20" s="43"/>
      <c r="E20" s="43"/>
      <c r="F20" s="44"/>
      <c r="G20" s="15" t="s">
        <v>70</v>
      </c>
      <c r="H20" s="28">
        <v>40</v>
      </c>
      <c r="I20" s="29"/>
      <c r="J20" s="28">
        <v>40</v>
      </c>
      <c r="K20" s="29"/>
      <c r="L20" s="18">
        <f t="shared" si="0"/>
        <v>100</v>
      </c>
    </row>
    <row r="21" spans="1:12" s="3" customFormat="1" ht="12.75">
      <c r="A21" s="8" t="s">
        <v>17</v>
      </c>
      <c r="B21" s="24" t="s">
        <v>22</v>
      </c>
      <c r="C21" s="25"/>
      <c r="D21" s="25"/>
      <c r="E21" s="25"/>
      <c r="F21" s="26"/>
      <c r="G21" s="15" t="s">
        <v>71</v>
      </c>
      <c r="H21" s="28">
        <v>30</v>
      </c>
      <c r="I21" s="29"/>
      <c r="J21" s="28">
        <v>30</v>
      </c>
      <c r="K21" s="29"/>
      <c r="L21" s="18">
        <f t="shared" si="0"/>
        <v>100</v>
      </c>
    </row>
    <row r="22" spans="1:12" s="3" customFormat="1" ht="39" customHeight="1">
      <c r="A22" s="8" t="s">
        <v>129</v>
      </c>
      <c r="B22" s="24" t="s">
        <v>23</v>
      </c>
      <c r="C22" s="25"/>
      <c r="D22" s="25"/>
      <c r="E22" s="25"/>
      <c r="F22" s="26"/>
      <c r="G22" s="15" t="s">
        <v>72</v>
      </c>
      <c r="H22" s="28">
        <v>810</v>
      </c>
      <c r="I22" s="29"/>
      <c r="J22" s="28">
        <v>803.5</v>
      </c>
      <c r="K22" s="29"/>
      <c r="L22" s="18">
        <v>0</v>
      </c>
    </row>
    <row r="23" spans="1:12" s="3" customFormat="1" ht="39" customHeight="1">
      <c r="A23" s="15" t="s">
        <v>130</v>
      </c>
      <c r="B23" s="24" t="s">
        <v>113</v>
      </c>
      <c r="C23" s="25"/>
      <c r="D23" s="25"/>
      <c r="E23" s="25"/>
      <c r="F23" s="26"/>
      <c r="G23" s="15" t="s">
        <v>112</v>
      </c>
      <c r="H23" s="28">
        <v>50</v>
      </c>
      <c r="I23" s="29"/>
      <c r="J23" s="28">
        <v>50</v>
      </c>
      <c r="K23" s="29"/>
      <c r="L23" s="18"/>
    </row>
    <row r="24" spans="1:12" s="3" customFormat="1" ht="15" customHeight="1">
      <c r="A24" s="15" t="s">
        <v>142</v>
      </c>
      <c r="B24" s="24" t="s">
        <v>16</v>
      </c>
      <c r="C24" s="25"/>
      <c r="D24" s="25"/>
      <c r="E24" s="25"/>
      <c r="F24" s="26"/>
      <c r="G24" s="15" t="s">
        <v>140</v>
      </c>
      <c r="H24" s="35">
        <v>0</v>
      </c>
      <c r="I24" s="36"/>
      <c r="J24" s="35">
        <v>0</v>
      </c>
      <c r="K24" s="36"/>
      <c r="L24" s="18"/>
    </row>
    <row r="25" spans="1:12" s="3" customFormat="1" ht="26.25" customHeight="1">
      <c r="A25" s="8">
        <v>4</v>
      </c>
      <c r="B25" s="21" t="s">
        <v>102</v>
      </c>
      <c r="C25" s="22"/>
      <c r="D25" s="22"/>
      <c r="E25" s="22"/>
      <c r="F25" s="23"/>
      <c r="G25" s="16" t="s">
        <v>73</v>
      </c>
      <c r="H25" s="30">
        <f>H26+H27+H28+H29</f>
        <v>93266.20000000001</v>
      </c>
      <c r="I25" s="31"/>
      <c r="J25" s="30">
        <f>J26+J27+J28+J29</f>
        <v>93239.7</v>
      </c>
      <c r="K25" s="31"/>
      <c r="L25" s="17">
        <f t="shared" si="0"/>
        <v>99.97158670558035</v>
      </c>
    </row>
    <row r="26" spans="1:12" s="3" customFormat="1" ht="12.75">
      <c r="A26" s="8" t="s">
        <v>20</v>
      </c>
      <c r="B26" s="24" t="s">
        <v>27</v>
      </c>
      <c r="C26" s="25"/>
      <c r="D26" s="25"/>
      <c r="E26" s="25"/>
      <c r="F26" s="26"/>
      <c r="G26" s="15" t="s">
        <v>74</v>
      </c>
      <c r="H26" s="28">
        <v>22892.4</v>
      </c>
      <c r="I26" s="29"/>
      <c r="J26" s="28">
        <v>22892.4</v>
      </c>
      <c r="K26" s="29"/>
      <c r="L26" s="18">
        <f t="shared" si="0"/>
        <v>100</v>
      </c>
    </row>
    <row r="27" spans="1:12" s="3" customFormat="1" ht="12.75">
      <c r="A27" s="8" t="s">
        <v>24</v>
      </c>
      <c r="B27" s="24" t="s">
        <v>29</v>
      </c>
      <c r="C27" s="25"/>
      <c r="D27" s="25"/>
      <c r="E27" s="25"/>
      <c r="F27" s="26"/>
      <c r="G27" s="15" t="s">
        <v>75</v>
      </c>
      <c r="H27" s="28">
        <v>52579.6</v>
      </c>
      <c r="I27" s="29"/>
      <c r="J27" s="28">
        <v>52579.5</v>
      </c>
      <c r="K27" s="29"/>
      <c r="L27" s="18">
        <f t="shared" si="0"/>
        <v>99.9998098121705</v>
      </c>
    </row>
    <row r="28" spans="1:12" s="3" customFormat="1" ht="12.75">
      <c r="A28" s="8" t="s">
        <v>25</v>
      </c>
      <c r="B28" s="24" t="s">
        <v>31</v>
      </c>
      <c r="C28" s="25"/>
      <c r="D28" s="25"/>
      <c r="E28" s="25"/>
      <c r="F28" s="26"/>
      <c r="G28" s="15" t="s">
        <v>76</v>
      </c>
      <c r="H28" s="28">
        <v>2502.6</v>
      </c>
      <c r="I28" s="29"/>
      <c r="J28" s="28">
        <v>2476.2</v>
      </c>
      <c r="K28" s="29"/>
      <c r="L28" s="18">
        <f t="shared" si="0"/>
        <v>98.94509709901702</v>
      </c>
    </row>
    <row r="29" spans="1:12" s="3" customFormat="1" ht="12.75">
      <c r="A29" s="8" t="s">
        <v>26</v>
      </c>
      <c r="B29" s="24" t="s">
        <v>32</v>
      </c>
      <c r="C29" s="25"/>
      <c r="D29" s="25"/>
      <c r="E29" s="25"/>
      <c r="F29" s="26"/>
      <c r="G29" s="15" t="s">
        <v>77</v>
      </c>
      <c r="H29" s="28">
        <v>15291.6</v>
      </c>
      <c r="I29" s="29"/>
      <c r="J29" s="28">
        <v>15291.6</v>
      </c>
      <c r="K29" s="29"/>
      <c r="L29" s="18">
        <f t="shared" si="0"/>
        <v>100</v>
      </c>
    </row>
    <row r="30" spans="1:12" s="3" customFormat="1" ht="33" customHeight="1">
      <c r="A30" s="8">
        <v>5</v>
      </c>
      <c r="B30" s="21" t="s">
        <v>103</v>
      </c>
      <c r="C30" s="22"/>
      <c r="D30" s="22"/>
      <c r="E30" s="22"/>
      <c r="F30" s="23"/>
      <c r="G30" s="16" t="s">
        <v>78</v>
      </c>
      <c r="H30" s="30">
        <f>H31+H32</f>
        <v>8387.2</v>
      </c>
      <c r="I30" s="31"/>
      <c r="J30" s="30">
        <f>J31+J32</f>
        <v>7751.5</v>
      </c>
      <c r="K30" s="31"/>
      <c r="L30" s="17">
        <f t="shared" si="0"/>
        <v>92.42059328500571</v>
      </c>
    </row>
    <row r="31" spans="1:12" s="3" customFormat="1" ht="12.75">
      <c r="A31" s="8" t="s">
        <v>28</v>
      </c>
      <c r="B31" s="24" t="s">
        <v>33</v>
      </c>
      <c r="C31" s="25"/>
      <c r="D31" s="25"/>
      <c r="E31" s="25"/>
      <c r="F31" s="26"/>
      <c r="G31" s="15" t="s">
        <v>79</v>
      </c>
      <c r="H31" s="28">
        <v>8387.2</v>
      </c>
      <c r="I31" s="29"/>
      <c r="J31" s="28">
        <v>7751.5</v>
      </c>
      <c r="K31" s="29"/>
      <c r="L31" s="18">
        <f t="shared" si="0"/>
        <v>92.42059328500571</v>
      </c>
    </row>
    <row r="32" spans="1:12" s="3" customFormat="1" ht="12.75">
      <c r="A32" s="8" t="s">
        <v>30</v>
      </c>
      <c r="B32" s="24" t="s">
        <v>35</v>
      </c>
      <c r="C32" s="25"/>
      <c r="D32" s="25"/>
      <c r="E32" s="25"/>
      <c r="F32" s="26"/>
      <c r="G32" s="15" t="s">
        <v>80</v>
      </c>
      <c r="H32" s="28">
        <v>0</v>
      </c>
      <c r="I32" s="29"/>
      <c r="J32" s="28">
        <v>0</v>
      </c>
      <c r="K32" s="29"/>
      <c r="L32" s="18">
        <v>0</v>
      </c>
    </row>
    <row r="33" spans="1:12" s="3" customFormat="1" ht="18.75" customHeight="1">
      <c r="A33" s="8">
        <v>6</v>
      </c>
      <c r="B33" s="21" t="s">
        <v>104</v>
      </c>
      <c r="C33" s="22"/>
      <c r="D33" s="22"/>
      <c r="E33" s="22"/>
      <c r="F33" s="23"/>
      <c r="G33" s="16" t="s">
        <v>81</v>
      </c>
      <c r="H33" s="30">
        <f>H34+H35+H36</f>
        <v>12168.7</v>
      </c>
      <c r="I33" s="31"/>
      <c r="J33" s="30">
        <f>J34+J35+J36</f>
        <v>12168.7</v>
      </c>
      <c r="K33" s="31"/>
      <c r="L33" s="17">
        <f t="shared" si="0"/>
        <v>100</v>
      </c>
    </row>
    <row r="34" spans="1:12" s="3" customFormat="1" ht="12.75">
      <c r="A34" s="8" t="s">
        <v>34</v>
      </c>
      <c r="B34" s="24" t="s">
        <v>37</v>
      </c>
      <c r="C34" s="25"/>
      <c r="D34" s="25"/>
      <c r="E34" s="25"/>
      <c r="F34" s="26"/>
      <c r="G34" s="15" t="s">
        <v>82</v>
      </c>
      <c r="H34" s="28">
        <v>8832.9</v>
      </c>
      <c r="I34" s="29"/>
      <c r="J34" s="28">
        <v>8832.9</v>
      </c>
      <c r="K34" s="29"/>
      <c r="L34" s="18">
        <f t="shared" si="0"/>
        <v>100</v>
      </c>
    </row>
    <row r="35" spans="1:12" s="3" customFormat="1" ht="12.75">
      <c r="A35" s="8" t="s">
        <v>36</v>
      </c>
      <c r="B35" s="24" t="s">
        <v>39</v>
      </c>
      <c r="C35" s="25"/>
      <c r="D35" s="25"/>
      <c r="E35" s="25"/>
      <c r="F35" s="26"/>
      <c r="G35" s="15" t="s">
        <v>83</v>
      </c>
      <c r="H35" s="28">
        <v>13</v>
      </c>
      <c r="I35" s="29"/>
      <c r="J35" s="28">
        <v>13</v>
      </c>
      <c r="K35" s="29"/>
      <c r="L35" s="18">
        <f t="shared" si="0"/>
        <v>100</v>
      </c>
    </row>
    <row r="36" spans="1:12" s="3" customFormat="1" ht="12.75">
      <c r="A36" s="8" t="s">
        <v>131</v>
      </c>
      <c r="B36" s="24" t="s">
        <v>40</v>
      </c>
      <c r="C36" s="25"/>
      <c r="D36" s="25"/>
      <c r="E36" s="25"/>
      <c r="F36" s="26"/>
      <c r="G36" s="15" t="s">
        <v>84</v>
      </c>
      <c r="H36" s="28">
        <v>3322.8</v>
      </c>
      <c r="I36" s="29"/>
      <c r="J36" s="28">
        <v>3322.8</v>
      </c>
      <c r="K36" s="29"/>
      <c r="L36" s="18">
        <f t="shared" si="0"/>
        <v>100</v>
      </c>
    </row>
    <row r="37" spans="1:12" s="3" customFormat="1" ht="32.25" customHeight="1">
      <c r="A37" s="8">
        <v>7</v>
      </c>
      <c r="B37" s="21" t="s">
        <v>105</v>
      </c>
      <c r="C37" s="22"/>
      <c r="D37" s="22"/>
      <c r="E37" s="22"/>
      <c r="F37" s="23"/>
      <c r="G37" s="16" t="s">
        <v>85</v>
      </c>
      <c r="H37" s="30">
        <f>H38</f>
        <v>1629.8</v>
      </c>
      <c r="I37" s="31"/>
      <c r="J37" s="30">
        <f>J38</f>
        <v>1628.5</v>
      </c>
      <c r="K37" s="31"/>
      <c r="L37" s="17">
        <f t="shared" si="0"/>
        <v>99.9202356117315</v>
      </c>
    </row>
    <row r="38" spans="1:12" s="3" customFormat="1" ht="12.75">
      <c r="A38" s="8" t="s">
        <v>38</v>
      </c>
      <c r="B38" s="24" t="s">
        <v>41</v>
      </c>
      <c r="C38" s="25"/>
      <c r="D38" s="25"/>
      <c r="E38" s="25"/>
      <c r="F38" s="26"/>
      <c r="G38" s="15" t="s">
        <v>86</v>
      </c>
      <c r="H38" s="28">
        <v>1629.8</v>
      </c>
      <c r="I38" s="29"/>
      <c r="J38" s="28">
        <v>1628.5</v>
      </c>
      <c r="K38" s="29"/>
      <c r="L38" s="18">
        <f t="shared" si="0"/>
        <v>99.9202356117315</v>
      </c>
    </row>
    <row r="39" spans="1:12" s="3" customFormat="1" ht="21.75" customHeight="1">
      <c r="A39" s="8">
        <v>8</v>
      </c>
      <c r="B39" s="21" t="s">
        <v>106</v>
      </c>
      <c r="C39" s="22"/>
      <c r="D39" s="22"/>
      <c r="E39" s="22"/>
      <c r="F39" s="23"/>
      <c r="G39" s="16" t="s">
        <v>87</v>
      </c>
      <c r="H39" s="33">
        <f>H40+H41+H42+H43</f>
        <v>34601.4</v>
      </c>
      <c r="I39" s="34"/>
      <c r="J39" s="33">
        <f>J40+J41+J42+J43</f>
        <v>33932.5</v>
      </c>
      <c r="K39" s="34"/>
      <c r="L39" s="17">
        <f t="shared" si="0"/>
        <v>98.06684122607756</v>
      </c>
    </row>
    <row r="40" spans="1:12" s="3" customFormat="1" ht="12.75">
      <c r="A40" s="8" t="s">
        <v>42</v>
      </c>
      <c r="B40" s="24" t="s">
        <v>107</v>
      </c>
      <c r="C40" s="25"/>
      <c r="D40" s="25"/>
      <c r="E40" s="25"/>
      <c r="F40" s="26"/>
      <c r="G40" s="15" t="s">
        <v>88</v>
      </c>
      <c r="H40" s="28">
        <v>2117.8</v>
      </c>
      <c r="I40" s="29"/>
      <c r="J40" s="28">
        <v>2117.8</v>
      </c>
      <c r="K40" s="29"/>
      <c r="L40" s="18">
        <f t="shared" si="0"/>
        <v>100</v>
      </c>
    </row>
    <row r="41" spans="1:12" s="3" customFormat="1" ht="12.75">
      <c r="A41" s="8" t="s">
        <v>132</v>
      </c>
      <c r="B41" s="24" t="s">
        <v>108</v>
      </c>
      <c r="C41" s="25"/>
      <c r="D41" s="25"/>
      <c r="E41" s="25"/>
      <c r="F41" s="26"/>
      <c r="G41" s="15" t="s">
        <v>89</v>
      </c>
      <c r="H41" s="28">
        <v>30698</v>
      </c>
      <c r="I41" s="29"/>
      <c r="J41" s="28">
        <v>30029.1</v>
      </c>
      <c r="K41" s="29"/>
      <c r="L41" s="18">
        <f t="shared" si="0"/>
        <v>97.82103068603817</v>
      </c>
    </row>
    <row r="42" spans="1:12" s="3" customFormat="1" ht="26.25" customHeight="1">
      <c r="A42" s="8" t="s">
        <v>133</v>
      </c>
      <c r="B42" s="24" t="s">
        <v>119</v>
      </c>
      <c r="C42" s="25"/>
      <c r="D42" s="25"/>
      <c r="E42" s="25"/>
      <c r="F42" s="26"/>
      <c r="G42" s="15" t="s">
        <v>90</v>
      </c>
      <c r="H42" s="28">
        <v>0</v>
      </c>
      <c r="I42" s="29"/>
      <c r="J42" s="28">
        <v>0</v>
      </c>
      <c r="K42" s="29"/>
      <c r="L42" s="18">
        <v>0</v>
      </c>
    </row>
    <row r="43" spans="1:12" s="3" customFormat="1" ht="26.25" customHeight="1">
      <c r="A43" s="8" t="s">
        <v>134</v>
      </c>
      <c r="B43" s="24" t="s">
        <v>122</v>
      </c>
      <c r="C43" s="25"/>
      <c r="D43" s="25"/>
      <c r="E43" s="25"/>
      <c r="F43" s="26"/>
      <c r="G43" s="15" t="s">
        <v>123</v>
      </c>
      <c r="H43" s="35">
        <v>1785.6</v>
      </c>
      <c r="I43" s="36"/>
      <c r="J43" s="35">
        <v>1785.6</v>
      </c>
      <c r="K43" s="36"/>
      <c r="L43" s="18">
        <v>0</v>
      </c>
    </row>
    <row r="44" spans="1:12" s="3" customFormat="1" ht="39" customHeight="1">
      <c r="A44" s="8">
        <v>9</v>
      </c>
      <c r="B44" s="21" t="s">
        <v>109</v>
      </c>
      <c r="C44" s="22"/>
      <c r="D44" s="22"/>
      <c r="E44" s="22"/>
      <c r="F44" s="23"/>
      <c r="G44" s="16" t="s">
        <v>91</v>
      </c>
      <c r="H44" s="30">
        <f>SUM(H45:I46)</f>
        <v>3206.6</v>
      </c>
      <c r="I44" s="31"/>
      <c r="J44" s="30">
        <f>SUM(J45:K46)</f>
        <v>3168.3</v>
      </c>
      <c r="K44" s="31"/>
      <c r="L44" s="17">
        <f t="shared" si="0"/>
        <v>98.80558847377286</v>
      </c>
    </row>
    <row r="45" spans="1:12" s="3" customFormat="1" ht="16.5" customHeight="1">
      <c r="A45" s="8" t="s">
        <v>43</v>
      </c>
      <c r="B45" s="24" t="s">
        <v>47</v>
      </c>
      <c r="C45" s="25"/>
      <c r="D45" s="25"/>
      <c r="E45" s="25"/>
      <c r="F45" s="26"/>
      <c r="G45" s="15" t="s">
        <v>92</v>
      </c>
      <c r="H45" s="28">
        <v>2717.5</v>
      </c>
      <c r="I45" s="29"/>
      <c r="J45" s="28">
        <v>2717.5</v>
      </c>
      <c r="K45" s="29"/>
      <c r="L45" s="18">
        <f t="shared" si="0"/>
        <v>100</v>
      </c>
    </row>
    <row r="46" spans="1:12" s="3" customFormat="1" ht="44.25" customHeight="1">
      <c r="A46" s="8" t="s">
        <v>44</v>
      </c>
      <c r="B46" s="24" t="s">
        <v>125</v>
      </c>
      <c r="C46" s="25"/>
      <c r="D46" s="25"/>
      <c r="E46" s="25"/>
      <c r="F46" s="26"/>
      <c r="G46" s="15" t="s">
        <v>124</v>
      </c>
      <c r="H46" s="28">
        <v>489.1</v>
      </c>
      <c r="I46" s="29"/>
      <c r="J46" s="28">
        <v>450.8</v>
      </c>
      <c r="K46" s="29"/>
      <c r="L46" s="18">
        <f t="shared" si="0"/>
        <v>92.1692905336332</v>
      </c>
    </row>
    <row r="47" spans="1:12" s="3" customFormat="1" ht="30.75" customHeight="1">
      <c r="A47" s="8">
        <v>10</v>
      </c>
      <c r="B47" s="21" t="s">
        <v>139</v>
      </c>
      <c r="C47" s="45"/>
      <c r="D47" s="45"/>
      <c r="E47" s="45"/>
      <c r="F47" s="46"/>
      <c r="G47" s="16" t="s">
        <v>93</v>
      </c>
      <c r="H47" s="30">
        <f>SUM(H48:I52)</f>
        <v>106423.8</v>
      </c>
      <c r="I47" s="32"/>
      <c r="J47" s="30">
        <f>SUM(J48:K52)</f>
        <v>103556.7</v>
      </c>
      <c r="K47" s="32"/>
      <c r="L47" s="17">
        <f t="shared" si="0"/>
        <v>97.305959757122</v>
      </c>
    </row>
    <row r="48" spans="1:12" s="3" customFormat="1" ht="38.25" customHeight="1">
      <c r="A48" s="8" t="s">
        <v>45</v>
      </c>
      <c r="B48" s="24" t="s">
        <v>49</v>
      </c>
      <c r="C48" s="47"/>
      <c r="D48" s="47"/>
      <c r="E48" s="47"/>
      <c r="F48" s="48"/>
      <c r="G48" s="15" t="s">
        <v>94</v>
      </c>
      <c r="H48" s="28">
        <v>65096</v>
      </c>
      <c r="I48" s="41"/>
      <c r="J48" s="28">
        <v>62344.9</v>
      </c>
      <c r="K48" s="41"/>
      <c r="L48" s="18">
        <f t="shared" si="0"/>
        <v>95.77378026299618</v>
      </c>
    </row>
    <row r="49" spans="1:12" s="3" customFormat="1" ht="12.75">
      <c r="A49" s="8" t="s">
        <v>46</v>
      </c>
      <c r="B49" s="24" t="s">
        <v>50</v>
      </c>
      <c r="C49" s="25"/>
      <c r="D49" s="25"/>
      <c r="E49" s="25"/>
      <c r="F49" s="26"/>
      <c r="G49" s="15" t="s">
        <v>95</v>
      </c>
      <c r="H49" s="28">
        <v>0</v>
      </c>
      <c r="I49" s="29"/>
      <c r="J49" s="28">
        <v>0</v>
      </c>
      <c r="K49" s="29"/>
      <c r="L49" s="18">
        <v>0</v>
      </c>
    </row>
    <row r="50" spans="1:12" s="3" customFormat="1" ht="24" customHeight="1">
      <c r="A50" s="8" t="s">
        <v>135</v>
      </c>
      <c r="B50" s="24" t="s">
        <v>120</v>
      </c>
      <c r="C50" s="25"/>
      <c r="D50" s="25"/>
      <c r="E50" s="25"/>
      <c r="F50" s="26"/>
      <c r="G50" s="15" t="s">
        <v>96</v>
      </c>
      <c r="H50" s="28">
        <v>26793.9</v>
      </c>
      <c r="I50" s="29"/>
      <c r="J50" s="28">
        <v>26680.3</v>
      </c>
      <c r="K50" s="29"/>
      <c r="L50" s="18">
        <f t="shared" si="0"/>
        <v>99.57602290073486</v>
      </c>
    </row>
    <row r="51" spans="1:12" s="3" customFormat="1" ht="12.75">
      <c r="A51" s="8" t="s">
        <v>136</v>
      </c>
      <c r="B51" s="24" t="s">
        <v>51</v>
      </c>
      <c r="C51" s="25"/>
      <c r="D51" s="25"/>
      <c r="E51" s="25"/>
      <c r="F51" s="26"/>
      <c r="G51" s="15" t="s">
        <v>97</v>
      </c>
      <c r="H51" s="28">
        <v>10229.1</v>
      </c>
      <c r="I51" s="29"/>
      <c r="J51" s="28">
        <v>10226.7</v>
      </c>
      <c r="K51" s="29"/>
      <c r="L51" s="18">
        <f t="shared" si="0"/>
        <v>99.97653752529548</v>
      </c>
    </row>
    <row r="52" spans="1:12" s="3" customFormat="1" ht="12.75">
      <c r="A52" s="8" t="s">
        <v>143</v>
      </c>
      <c r="B52" s="24" t="s">
        <v>16</v>
      </c>
      <c r="C52" s="25"/>
      <c r="D52" s="25"/>
      <c r="E52" s="25"/>
      <c r="F52" s="26"/>
      <c r="G52" s="15" t="s">
        <v>141</v>
      </c>
      <c r="H52" s="35">
        <v>4304.8</v>
      </c>
      <c r="I52" s="36"/>
      <c r="J52" s="35">
        <v>4304.8</v>
      </c>
      <c r="K52" s="36"/>
      <c r="L52" s="18">
        <f t="shared" si="0"/>
        <v>100</v>
      </c>
    </row>
    <row r="53" spans="1:12" s="3" customFormat="1" ht="30" customHeight="1">
      <c r="A53" s="8">
        <v>11</v>
      </c>
      <c r="B53" s="21" t="s">
        <v>110</v>
      </c>
      <c r="C53" s="22"/>
      <c r="D53" s="22"/>
      <c r="E53" s="22"/>
      <c r="F53" s="23"/>
      <c r="G53" s="16" t="s">
        <v>98</v>
      </c>
      <c r="H53" s="30">
        <f>H54+H55+H56+H57</f>
        <v>3283.8</v>
      </c>
      <c r="I53" s="31"/>
      <c r="J53" s="30">
        <f>J54+J55+J56+J57</f>
        <v>3278.8</v>
      </c>
      <c r="K53" s="31"/>
      <c r="L53" s="17">
        <f t="shared" si="0"/>
        <v>99.84773737742859</v>
      </c>
    </row>
    <row r="54" spans="1:12" s="3" customFormat="1" ht="12.75">
      <c r="A54" s="9" t="s">
        <v>48</v>
      </c>
      <c r="B54" s="24" t="s">
        <v>52</v>
      </c>
      <c r="C54" s="25"/>
      <c r="D54" s="25"/>
      <c r="E54" s="25"/>
      <c r="F54" s="26"/>
      <c r="G54" s="15" t="s">
        <v>99</v>
      </c>
      <c r="H54" s="28">
        <v>197.5</v>
      </c>
      <c r="I54" s="29"/>
      <c r="J54" s="28">
        <v>192.5</v>
      </c>
      <c r="K54" s="29"/>
      <c r="L54" s="18">
        <v>0</v>
      </c>
    </row>
    <row r="55" spans="1:12" s="3" customFormat="1" ht="24.75" customHeight="1">
      <c r="A55" s="8" t="s">
        <v>137</v>
      </c>
      <c r="B55" s="24" t="s">
        <v>53</v>
      </c>
      <c r="C55" s="47"/>
      <c r="D55" s="47"/>
      <c r="E55" s="47"/>
      <c r="F55" s="48"/>
      <c r="G55" s="15" t="s">
        <v>121</v>
      </c>
      <c r="H55" s="28">
        <v>25</v>
      </c>
      <c r="I55" s="41"/>
      <c r="J55" s="28">
        <v>25</v>
      </c>
      <c r="K55" s="41"/>
      <c r="L55" s="18">
        <f t="shared" si="0"/>
        <v>100</v>
      </c>
    </row>
    <row r="56" spans="1:12" s="3" customFormat="1" ht="24.75" customHeight="1">
      <c r="A56" s="8" t="s">
        <v>138</v>
      </c>
      <c r="B56" s="24" t="s">
        <v>111</v>
      </c>
      <c r="C56" s="25"/>
      <c r="D56" s="25"/>
      <c r="E56" s="25"/>
      <c r="F56" s="26"/>
      <c r="G56" s="15" t="s">
        <v>126</v>
      </c>
      <c r="H56" s="35">
        <v>3061.3</v>
      </c>
      <c r="I56" s="36"/>
      <c r="J56" s="35">
        <v>3061.3</v>
      </c>
      <c r="K56" s="36"/>
      <c r="L56" s="18">
        <f t="shared" si="0"/>
        <v>100</v>
      </c>
    </row>
    <row r="57" spans="1:12" s="3" customFormat="1" ht="37.5" customHeight="1">
      <c r="A57" s="8" t="s">
        <v>144</v>
      </c>
      <c r="B57" s="24" t="s">
        <v>128</v>
      </c>
      <c r="C57" s="47"/>
      <c r="D57" s="47"/>
      <c r="E57" s="47"/>
      <c r="F57" s="48"/>
      <c r="G57" s="15" t="s">
        <v>127</v>
      </c>
      <c r="H57" s="28">
        <v>0</v>
      </c>
      <c r="I57" s="41"/>
      <c r="J57" s="28">
        <v>0</v>
      </c>
      <c r="K57" s="41"/>
      <c r="L57" s="18">
        <v>0</v>
      </c>
    </row>
    <row r="58" spans="1:12" s="4" customFormat="1" ht="12.75">
      <c r="A58" s="38" t="s">
        <v>1</v>
      </c>
      <c r="B58" s="39"/>
      <c r="C58" s="39"/>
      <c r="D58" s="39"/>
      <c r="E58" s="39"/>
      <c r="F58" s="40"/>
      <c r="G58" s="5"/>
      <c r="H58" s="37">
        <f>H9+H14+H18+H25+H30+H33+H37+H44+H47+H53+H39</f>
        <v>729717.1000000001</v>
      </c>
      <c r="I58" s="37"/>
      <c r="J58" s="37">
        <f>J9+J14+J18+J25+J30+J33+J37+J44+J47+J53+J39</f>
        <v>716881.9</v>
      </c>
      <c r="K58" s="37"/>
      <c r="L58" s="19">
        <f t="shared" si="0"/>
        <v>98.2410717797349</v>
      </c>
    </row>
    <row r="59" s="3" customFormat="1" ht="12.75">
      <c r="G59" s="2"/>
    </row>
    <row r="60" spans="2:11" s="7" customFormat="1" ht="12.75">
      <c r="B60" s="20" t="s">
        <v>114</v>
      </c>
      <c r="C60" s="20"/>
      <c r="D60" s="20"/>
      <c r="E60" s="20"/>
      <c r="G60" s="6"/>
      <c r="H60" s="27" t="s">
        <v>115</v>
      </c>
      <c r="I60" s="27"/>
      <c r="J60" s="27"/>
      <c r="K60" s="27"/>
    </row>
    <row r="61" spans="2:7" s="7" customFormat="1" ht="12.75">
      <c r="B61" s="27" t="s">
        <v>116</v>
      </c>
      <c r="C61" s="27"/>
      <c r="G61" s="6"/>
    </row>
    <row r="62" s="7" customFormat="1" ht="12.75">
      <c r="G62" s="6"/>
    </row>
    <row r="63" s="7" customFormat="1" ht="12.75">
      <c r="G63" s="6"/>
    </row>
    <row r="64" s="7" customFormat="1" ht="12.75">
      <c r="G64" s="6"/>
    </row>
    <row r="65" s="7" customFormat="1" ht="12.75">
      <c r="G65" s="6"/>
    </row>
    <row r="66" s="7" customFormat="1" ht="12.75">
      <c r="G66" s="6"/>
    </row>
    <row r="67" s="7" customFormat="1" ht="12.75">
      <c r="G67" s="6"/>
    </row>
  </sheetData>
  <sheetProtection/>
  <mergeCells count="158">
    <mergeCell ref="B6:H6"/>
    <mergeCell ref="B12:F12"/>
    <mergeCell ref="B8:F8"/>
    <mergeCell ref="B43:F43"/>
    <mergeCell ref="H43:I43"/>
    <mergeCell ref="B13:F13"/>
    <mergeCell ref="J16:K16"/>
    <mergeCell ref="J14:K14"/>
    <mergeCell ref="J9:K9"/>
    <mergeCell ref="B18:F18"/>
    <mergeCell ref="B10:F10"/>
    <mergeCell ref="H52:I52"/>
    <mergeCell ref="J52:K52"/>
    <mergeCell ref="B11:F11"/>
    <mergeCell ref="H13:I13"/>
    <mergeCell ref="H8:I8"/>
    <mergeCell ref="J8:K8"/>
    <mergeCell ref="J12:K12"/>
    <mergeCell ref="J15:K15"/>
    <mergeCell ref="H12:I12"/>
    <mergeCell ref="B19:F19"/>
    <mergeCell ref="B9:F9"/>
    <mergeCell ref="B15:F15"/>
    <mergeCell ref="B16:F16"/>
    <mergeCell ref="B14:F14"/>
    <mergeCell ref="H15:I15"/>
    <mergeCell ref="H14:I14"/>
    <mergeCell ref="H16:I16"/>
    <mergeCell ref="B17:F17"/>
    <mergeCell ref="H21:I21"/>
    <mergeCell ref="J32:K32"/>
    <mergeCell ref="I1:L4"/>
    <mergeCell ref="J7:L7"/>
    <mergeCell ref="J13:K13"/>
    <mergeCell ref="H11:I11"/>
    <mergeCell ref="J11:K11"/>
    <mergeCell ref="H9:I9"/>
    <mergeCell ref="H10:I10"/>
    <mergeCell ref="J10:K10"/>
    <mergeCell ref="J18:K18"/>
    <mergeCell ref="J19:K19"/>
    <mergeCell ref="J20:K20"/>
    <mergeCell ref="J21:K21"/>
    <mergeCell ref="J24:K24"/>
    <mergeCell ref="J37:K37"/>
    <mergeCell ref="J30:K30"/>
    <mergeCell ref="B24:F24"/>
    <mergeCell ref="J47:K47"/>
    <mergeCell ref="J17:K17"/>
    <mergeCell ref="H17:I17"/>
    <mergeCell ref="H18:I18"/>
    <mergeCell ref="H19:I19"/>
    <mergeCell ref="H20:I20"/>
    <mergeCell ref="H33:I33"/>
    <mergeCell ref="H34:I34"/>
    <mergeCell ref="H32:I32"/>
    <mergeCell ref="J48:K48"/>
    <mergeCell ref="H48:I48"/>
    <mergeCell ref="B57:F57"/>
    <mergeCell ref="H57:I57"/>
    <mergeCell ref="B48:F48"/>
    <mergeCell ref="B55:F55"/>
    <mergeCell ref="B56:F56"/>
    <mergeCell ref="H56:I56"/>
    <mergeCell ref="B52:F52"/>
    <mergeCell ref="B49:F49"/>
    <mergeCell ref="B20:F20"/>
    <mergeCell ref="B21:F21"/>
    <mergeCell ref="B47:F47"/>
    <mergeCell ref="B22:F22"/>
    <mergeCell ref="B25:F25"/>
    <mergeCell ref="B26:F26"/>
    <mergeCell ref="B27:F27"/>
    <mergeCell ref="B28:F28"/>
    <mergeCell ref="B29:F29"/>
    <mergeCell ref="B35:F35"/>
    <mergeCell ref="B30:F30"/>
    <mergeCell ref="B31:F31"/>
    <mergeCell ref="B36:F36"/>
    <mergeCell ref="B32:F32"/>
    <mergeCell ref="H36:I36"/>
    <mergeCell ref="A58:F58"/>
    <mergeCell ref="H55:I55"/>
    <mergeCell ref="H41:I41"/>
    <mergeCell ref="B42:F42"/>
    <mergeCell ref="H38:I38"/>
    <mergeCell ref="H24:I24"/>
    <mergeCell ref="J33:K33"/>
    <mergeCell ref="J56:K56"/>
    <mergeCell ref="H58:I58"/>
    <mergeCell ref="H30:I30"/>
    <mergeCell ref="H35:I35"/>
    <mergeCell ref="J58:K58"/>
    <mergeCell ref="J57:K57"/>
    <mergeCell ref="J55:K55"/>
    <mergeCell ref="J41:K41"/>
    <mergeCell ref="J31:K31"/>
    <mergeCell ref="B33:F33"/>
    <mergeCell ref="B34:F34"/>
    <mergeCell ref="H31:I31"/>
    <mergeCell ref="H22:I22"/>
    <mergeCell ref="H25:I25"/>
    <mergeCell ref="H26:I26"/>
    <mergeCell ref="H27:I27"/>
    <mergeCell ref="H28:I28"/>
    <mergeCell ref="H29:I29"/>
    <mergeCell ref="J22:K22"/>
    <mergeCell ref="J25:K25"/>
    <mergeCell ref="J26:K26"/>
    <mergeCell ref="J27:K27"/>
    <mergeCell ref="J28:K28"/>
    <mergeCell ref="J29:K29"/>
    <mergeCell ref="B40:F40"/>
    <mergeCell ref="B41:F41"/>
    <mergeCell ref="B39:F39"/>
    <mergeCell ref="B38:F38"/>
    <mergeCell ref="J34:K34"/>
    <mergeCell ref="J35:K35"/>
    <mergeCell ref="J36:K36"/>
    <mergeCell ref="B37:F37"/>
    <mergeCell ref="H37:I37"/>
    <mergeCell ref="H42:I42"/>
    <mergeCell ref="H44:I44"/>
    <mergeCell ref="J42:K42"/>
    <mergeCell ref="J44:K44"/>
    <mergeCell ref="J43:K43"/>
    <mergeCell ref="H39:I39"/>
    <mergeCell ref="H40:I40"/>
    <mergeCell ref="J38:K38"/>
    <mergeCell ref="J39:K39"/>
    <mergeCell ref="J40:K40"/>
    <mergeCell ref="J49:K49"/>
    <mergeCell ref="J50:K50"/>
    <mergeCell ref="B45:F45"/>
    <mergeCell ref="B46:F46"/>
    <mergeCell ref="H45:I45"/>
    <mergeCell ref="H46:I46"/>
    <mergeCell ref="B44:F44"/>
    <mergeCell ref="B51:F51"/>
    <mergeCell ref="H47:I47"/>
    <mergeCell ref="J45:K45"/>
    <mergeCell ref="J46:K46"/>
    <mergeCell ref="B54:F54"/>
    <mergeCell ref="H49:I49"/>
    <mergeCell ref="H50:I50"/>
    <mergeCell ref="H51:I51"/>
    <mergeCell ref="H53:I53"/>
    <mergeCell ref="H54:I54"/>
    <mergeCell ref="B53:F53"/>
    <mergeCell ref="B50:F50"/>
    <mergeCell ref="H60:K60"/>
    <mergeCell ref="B61:C61"/>
    <mergeCell ref="B23:F23"/>
    <mergeCell ref="H23:I23"/>
    <mergeCell ref="J23:K23"/>
    <mergeCell ref="J51:K51"/>
    <mergeCell ref="J53:K53"/>
    <mergeCell ref="J54:K54"/>
  </mergeCells>
  <printOptions/>
  <pageMargins left="1.1811023622047245" right="0.5905511811023623" top="0.7874015748031497" bottom="0.7874015748031497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2021-10-27T03:58:41Z</cp:lastPrinted>
  <dcterms:created xsi:type="dcterms:W3CDTF">1996-10-08T23:32:33Z</dcterms:created>
  <dcterms:modified xsi:type="dcterms:W3CDTF">2024-06-24T05:10:08Z</dcterms:modified>
  <cp:category/>
  <cp:version/>
  <cp:contentType/>
  <cp:contentStatus/>
</cp:coreProperties>
</file>