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<sst xmlns="http://schemas.openxmlformats.org/spreadsheetml/2006/main" count="64" uniqueCount="52">
  <si>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</si>
  <si>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</si>
  <si>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</si>
  <si>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</si>
  <si>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</si>
  <si>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</si>
  <si>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</si>
  <si>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</si>
  <si>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>0200</t>
  </si>
  <si>
    <t>Коммунальное хозяйство</t>
  </si>
  <si>
    <t>0502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</si>
  <si>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</si>
  <si>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                               (тыс. рублей)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</si>
  <si>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</si>
  <si>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</si>
  <si>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 xml:space="preserve"> </t>
  </si>
  <si>
    <t>0100</t>
  </si>
  <si>
    <t>0102</t>
  </si>
  <si>
    <t>0104</t>
  </si>
  <si>
    <t>0106</t>
  </si>
  <si>
    <t>0111</t>
  </si>
  <si>
    <t>0113</t>
  </si>
  <si>
    <t>0203</t>
  </si>
  <si>
    <t>0300</t>
  </si>
  <si>
    <t>0400</t>
  </si>
  <si>
    <t>0409</t>
  </si>
  <si>
    <t>0500</t>
  </si>
  <si>
    <t>0503</t>
  </si>
  <si>
    <t>0505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</si>
  <si>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</si>
  <si>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</si>
  <si>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</si>
  <si>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</si>
  <si>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</si>
  <si>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</si>
  <si>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</si>
  <si>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</si>
  <si>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</si>
  <si>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 xml:space="preserve"> сельского Совета депутатов</t>
  </si>
  <si>
    <t>ВСЕГО</t>
  </si>
  <si>
    <t>Приложение 3</t>
  </si>
  <si>
    <t>Сумма на 2024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</si>
  <si>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</si>
  <si>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</si>
  <si>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Сумма на 2025 год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</si>
  <si>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       </t>
  </si>
  <si>
    <t>Сумма на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</si>
  <si>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</si>
  <si>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от 27.12.2023  № 105</t>
  </si>
  <si>
    <r>
      <t>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Решению Новоникольского</t>
    </r>
  </si>
  <si>
    <t>к Решению Новоникольского</t>
  </si>
  <si>
    <t xml:space="preserve"> от 24.05.2024 № 111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</si>
</sst>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9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horizontal="center" vertical="top" wrapText="1"/>
    </xf>
    <xf numFmtId="192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8" customHeight="1">
      <c r="A1" s="1"/>
      <c r="B1" s="38"/>
      <c r="C1" s="38"/>
      <c r="D1" s="39"/>
      <c r="E1" s="39"/>
      <c r="F1" s="39"/>
      <c r="G1" s="3"/>
      <c r="H1" s="18"/>
      <c r="I1" s="36" t="s">
        <v>40</v>
      </c>
      <c r="J1" s="36"/>
      <c r="K1" s="36"/>
      <c r="L1" s="36"/>
      <c r="M1" s="36"/>
      <c r="N1" s="36"/>
      <c r="O1" s="36"/>
      <c r="P1" s="36"/>
    </row>
    <row r="2" spans="1:16" ht="18" customHeight="1">
      <c r="A2" s="4"/>
      <c r="B2" s="4"/>
      <c r="C2" s="4"/>
      <c r="D2" s="5"/>
      <c r="E2" s="5"/>
      <c r="F2" s="5"/>
      <c r="G2" s="6"/>
      <c r="H2" s="36" t="s">
        <v>50</v>
      </c>
      <c r="I2" s="36"/>
      <c r="J2" s="36"/>
      <c r="K2" s="36"/>
      <c r="L2" s="36"/>
      <c r="M2" s="36"/>
      <c r="N2" s="36"/>
      <c r="O2" s="36"/>
      <c r="P2" s="36"/>
    </row>
    <row r="3" spans="1:16" ht="16.5" customHeight="1">
      <c r="A3" s="4"/>
      <c r="B3" s="4"/>
      <c r="C3" s="4"/>
      <c r="D3" s="5"/>
      <c r="E3" s="5"/>
      <c r="F3" s="5"/>
      <c r="G3" s="6"/>
      <c r="H3" s="36" t="s">
        <v>38</v>
      </c>
      <c r="I3" s="36"/>
      <c r="J3" s="36"/>
      <c r="K3" s="36"/>
      <c r="L3" s="36"/>
      <c r="M3" s="36"/>
      <c r="N3" s="36"/>
      <c r="O3" s="36"/>
      <c r="P3" s="36"/>
    </row>
    <row r="4" spans="1:16" ht="18" customHeight="1">
      <c r="A4" s="4"/>
      <c r="B4" s="4"/>
      <c r="C4" s="4"/>
      <c r="D4" s="5"/>
      <c r="E4" s="5"/>
      <c r="F4" s="5"/>
      <c r="G4" s="6"/>
      <c r="H4" s="36" t="s">
        <v>51</v>
      </c>
      <c r="I4" s="36"/>
      <c r="J4" s="36"/>
      <c r="K4" s="36"/>
      <c r="L4" s="36"/>
      <c r="M4" s="36"/>
      <c r="N4" s="36"/>
      <c r="O4" s="36"/>
      <c r="P4" s="36"/>
    </row>
    <row r="5" spans="1:16" ht="18" customHeight="1">
      <c r="A5" s="4"/>
      <c r="B5" s="4"/>
      <c r="C5" s="4"/>
      <c r="D5" s="5"/>
      <c r="E5" s="5"/>
      <c r="F5" s="5"/>
      <c r="G5" s="6"/>
      <c r="H5" s="19"/>
      <c r="I5" s="19"/>
      <c r="J5" s="19"/>
      <c r="K5" s="19"/>
      <c r="L5" s="19"/>
      <c r="M5" s="19"/>
      <c r="N5" s="19"/>
      <c r="O5" s="19"/>
      <c r="P5" s="19"/>
    </row>
    <row r="6" spans="1:16" ht="18" customHeight="1">
      <c r="A6" s="4"/>
      <c r="B6" s="4"/>
      <c r="C6" s="4"/>
      <c r="D6" s="5"/>
      <c r="E6" s="5"/>
      <c r="F6" s="5"/>
      <c r="G6" s="6"/>
      <c r="H6" s="18"/>
      <c r="I6" s="36" t="s">
        <v>40</v>
      </c>
      <c r="J6" s="36"/>
      <c r="K6" s="36"/>
      <c r="L6" s="36"/>
      <c r="M6" s="36"/>
      <c r="N6" s="36"/>
      <c r="O6" s="36"/>
      <c r="P6" s="36"/>
    </row>
    <row r="7" spans="1:16" ht="18" customHeight="1">
      <c r="A7" s="4"/>
      <c r="B7" s="4"/>
      <c r="C7" s="4"/>
      <c r="D7" s="5"/>
      <c r="E7" s="5"/>
      <c r="F7" s="5"/>
      <c r="G7" s="6"/>
      <c r="H7" s="36" t="s">
        <v>49</v>
      </c>
      <c r="I7" s="36"/>
      <c r="J7" s="36"/>
      <c r="K7" s="36"/>
      <c r="L7" s="36"/>
      <c r="M7" s="36"/>
      <c r="N7" s="36"/>
      <c r="O7" s="36"/>
      <c r="P7" s="36"/>
    </row>
    <row r="8" spans="1:16" ht="18" customHeight="1">
      <c r="A8" s="4"/>
      <c r="B8" s="4"/>
      <c r="C8" s="4"/>
      <c r="D8" s="5"/>
      <c r="E8" s="5"/>
      <c r="F8" s="5"/>
      <c r="G8" s="6"/>
      <c r="H8" s="36" t="s">
        <v>38</v>
      </c>
      <c r="I8" s="36"/>
      <c r="J8" s="36"/>
      <c r="K8" s="36"/>
      <c r="L8" s="36"/>
      <c r="M8" s="36"/>
      <c r="N8" s="36"/>
      <c r="O8" s="36"/>
      <c r="P8" s="36"/>
    </row>
    <row r="9" spans="1:16" ht="21" customHeight="1">
      <c r="A9" s="4"/>
      <c r="B9" s="4"/>
      <c r="C9" s="4"/>
      <c r="D9" s="5"/>
      <c r="E9" s="5"/>
      <c r="F9" s="5"/>
      <c r="G9" s="6"/>
      <c r="H9" s="36" t="s">
        <v>48</v>
      </c>
      <c r="I9" s="36"/>
      <c r="J9" s="36"/>
      <c r="K9" s="36"/>
      <c r="L9" s="36"/>
      <c r="M9" s="36"/>
      <c r="N9" s="36"/>
      <c r="O9" s="36"/>
      <c r="P9" s="36"/>
    </row>
    <row r="10" spans="1:16" ht="15.75">
      <c r="A10" s="7"/>
      <c r="B10" s="41"/>
      <c r="C10" s="41"/>
      <c r="D10" s="42"/>
      <c r="E10" s="42"/>
      <c r="F10" s="42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51" customHeight="1">
      <c r="A11" s="8"/>
      <c r="B11" s="9"/>
      <c r="C11" s="47" t="s">
        <v>45</v>
      </c>
      <c r="D11" s="48"/>
      <c r="E11" s="48"/>
      <c r="F11" s="48"/>
      <c r="G11" s="48"/>
      <c r="H11" s="48"/>
      <c r="I11" s="48"/>
      <c r="J11" s="48"/>
      <c r="K11" s="48"/>
      <c r="L11" s="48"/>
      <c r="M11" s="10"/>
      <c r="N11" s="49"/>
      <c r="O11" s="49"/>
      <c r="P11" s="49"/>
    </row>
    <row r="12" spans="1:19" ht="15.75">
      <c r="A12" s="43"/>
      <c r="B12" s="43"/>
      <c r="C12" s="43"/>
      <c r="D12" s="43"/>
      <c r="E12" s="37" t="s">
        <v>12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S12" t="s">
        <v>15</v>
      </c>
    </row>
    <row r="13" spans="1:16" ht="21.75" customHeight="1">
      <c r="A13" s="26" t="s">
        <v>6</v>
      </c>
      <c r="B13" s="26"/>
      <c r="C13" s="26" t="s">
        <v>0</v>
      </c>
      <c r="D13" s="26"/>
      <c r="E13" s="26"/>
      <c r="F13" s="26" t="s">
        <v>1</v>
      </c>
      <c r="G13" s="26"/>
      <c r="H13" s="26" t="s">
        <v>41</v>
      </c>
      <c r="I13" s="26"/>
      <c r="J13" s="26"/>
      <c r="K13" s="26" t="s">
        <v>44</v>
      </c>
      <c r="L13" s="26"/>
      <c r="M13" s="26"/>
      <c r="N13" s="26"/>
      <c r="O13" s="26"/>
      <c r="P13" s="26" t="s">
        <v>46</v>
      </c>
    </row>
    <row r="14" spans="1:16" ht="20.25" customHeight="1">
      <c r="A14" s="26"/>
      <c r="B14" s="26"/>
      <c r="C14" s="26"/>
      <c r="D14" s="26"/>
      <c r="E14" s="26"/>
      <c r="F14" s="26" t="s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1" ht="15.75">
      <c r="A15" s="26"/>
      <c r="B15" s="26"/>
      <c r="C15" s="26">
        <v>1</v>
      </c>
      <c r="D15" s="26"/>
      <c r="E15" s="26"/>
      <c r="F15" s="26">
        <v>2</v>
      </c>
      <c r="G15" s="26"/>
      <c r="H15" s="26">
        <v>3</v>
      </c>
      <c r="I15" s="26"/>
      <c r="J15" s="26"/>
      <c r="K15" s="26">
        <v>4</v>
      </c>
      <c r="L15" s="26"/>
      <c r="M15" s="26"/>
      <c r="N15" s="26"/>
      <c r="O15" s="26"/>
      <c r="P15" s="11">
        <v>5</v>
      </c>
      <c r="U15" t="s">
        <v>15</v>
      </c>
    </row>
    <row r="16" spans="1:16" ht="15.75" customHeight="1">
      <c r="A16" s="28">
        <v>1</v>
      </c>
      <c r="B16" s="28"/>
      <c r="C16" s="27" t="s">
        <v>29</v>
      </c>
      <c r="D16" s="27"/>
      <c r="E16" s="27"/>
      <c r="F16" s="29" t="s">
        <v>16</v>
      </c>
      <c r="G16" s="29"/>
      <c r="H16" s="20">
        <f>H17+H18+H19+H20+H21</f>
        <v>3822.3</v>
      </c>
      <c r="I16" s="22"/>
      <c r="J16" s="22"/>
      <c r="K16" s="22">
        <f>K17+K18+K19+K20+K21</f>
        <v>3796.6</v>
      </c>
      <c r="L16" s="22"/>
      <c r="M16" s="22" t="e">
        <f>M17+#REF!+#REF!+M20+M21</f>
        <v>#REF!</v>
      </c>
      <c r="N16" s="22"/>
      <c r="O16" s="22">
        <f>P17+P18+P19+P20+P21</f>
        <v>3624.4</v>
      </c>
      <c r="P16" s="22"/>
    </row>
    <row r="17" spans="1:16" ht="33" customHeight="1">
      <c r="A17" s="28">
        <v>2</v>
      </c>
      <c r="B17" s="28"/>
      <c r="C17" s="27" t="s">
        <v>13</v>
      </c>
      <c r="D17" s="27"/>
      <c r="E17" s="27"/>
      <c r="F17" s="29" t="s">
        <v>17</v>
      </c>
      <c r="G17" s="29"/>
      <c r="H17" s="20">
        <f>1160.3</f>
        <v>1160.3</v>
      </c>
      <c r="I17" s="20"/>
      <c r="J17" s="20"/>
      <c r="K17" s="20">
        <f>1160.3</f>
        <v>1160.3</v>
      </c>
      <c r="L17" s="20"/>
      <c r="M17" s="20"/>
      <c r="N17" s="20"/>
      <c r="O17" s="20"/>
      <c r="P17" s="12">
        <f>1160.3</f>
        <v>1160.3</v>
      </c>
    </row>
    <row r="18" spans="1:18" ht="48" customHeight="1">
      <c r="A18" s="28">
        <v>3</v>
      </c>
      <c r="B18" s="28"/>
      <c r="C18" s="27" t="s">
        <v>47</v>
      </c>
      <c r="D18" s="27"/>
      <c r="E18" s="27"/>
      <c r="F18" s="29" t="s">
        <v>18</v>
      </c>
      <c r="G18" s="29"/>
      <c r="H18" s="20">
        <f>1189.7+558.8+400+2+2+305.2+9.5+9.5+6.3+(-50)</f>
        <v>2433</v>
      </c>
      <c r="I18" s="20"/>
      <c r="J18" s="20"/>
      <c r="K18" s="20">
        <f>1189.7+558.8+400+2+2+305.2+9.5+9.5+6.3+(-75.5)</f>
        <v>2407.5</v>
      </c>
      <c r="L18" s="20"/>
      <c r="M18" s="20"/>
      <c r="N18" s="20"/>
      <c r="O18" s="20"/>
      <c r="P18" s="12">
        <f>1189.7+558.8+400+2+2+305.2+9.5+9.5+6.3+(-247.7)</f>
        <v>2235.3</v>
      </c>
      <c r="Q18" s="2" t="s">
        <v>15</v>
      </c>
      <c r="R18" s="2"/>
    </row>
    <row r="19" spans="1:16" ht="46.5" customHeight="1">
      <c r="A19" s="16">
        <v>4</v>
      </c>
      <c r="B19" s="16"/>
      <c r="C19" s="44" t="s">
        <v>30</v>
      </c>
      <c r="D19" s="45"/>
      <c r="E19" s="46"/>
      <c r="F19" s="30" t="s">
        <v>19</v>
      </c>
      <c r="G19" s="31"/>
      <c r="H19" s="34">
        <f>27.2</f>
        <v>27.2</v>
      </c>
      <c r="I19" s="35"/>
      <c r="J19" s="15"/>
      <c r="K19" s="34">
        <f>27.2</f>
        <v>27.2</v>
      </c>
      <c r="L19" s="35"/>
      <c r="M19" s="15"/>
      <c r="N19" s="15"/>
      <c r="O19" s="15"/>
      <c r="P19" s="15">
        <f>27.2</f>
        <v>27.2</v>
      </c>
    </row>
    <row r="20" spans="1:16" ht="15.75" customHeight="1">
      <c r="A20" s="28">
        <v>5</v>
      </c>
      <c r="B20" s="28"/>
      <c r="C20" s="27" t="s">
        <v>31</v>
      </c>
      <c r="D20" s="27"/>
      <c r="E20" s="27"/>
      <c r="F20" s="29" t="s">
        <v>20</v>
      </c>
      <c r="G20" s="29"/>
      <c r="H20" s="20">
        <f>5</f>
        <v>5</v>
      </c>
      <c r="I20" s="20"/>
      <c r="J20" s="20"/>
      <c r="K20" s="20">
        <v>5</v>
      </c>
      <c r="L20" s="20"/>
      <c r="M20" s="20"/>
      <c r="N20" s="20"/>
      <c r="O20" s="20"/>
      <c r="P20" s="12">
        <v>5</v>
      </c>
    </row>
    <row r="21" spans="1:17" ht="15" customHeight="1">
      <c r="A21" s="28">
        <v>6</v>
      </c>
      <c r="B21" s="28"/>
      <c r="C21" s="27" t="s">
        <v>32</v>
      </c>
      <c r="D21" s="27"/>
      <c r="E21" s="27"/>
      <c r="F21" s="29" t="s">
        <v>21</v>
      </c>
      <c r="G21" s="29"/>
      <c r="H21" s="22">
        <f>1.7+194.9+0.2</f>
        <v>196.79999999999998</v>
      </c>
      <c r="I21" s="22"/>
      <c r="J21" s="22"/>
      <c r="K21" s="22">
        <f>1.7+194.9</f>
        <v>196.6</v>
      </c>
      <c r="L21" s="22"/>
      <c r="M21" s="22"/>
      <c r="N21" s="22"/>
      <c r="O21" s="22"/>
      <c r="P21" s="15">
        <f>1.7+194.9</f>
        <v>196.6</v>
      </c>
      <c r="Q21" t="s">
        <v>15</v>
      </c>
    </row>
    <row r="22" spans="1:16" ht="15.75" customHeight="1">
      <c r="A22" s="28">
        <v>7</v>
      </c>
      <c r="B22" s="28"/>
      <c r="C22" s="27" t="s">
        <v>33</v>
      </c>
      <c r="D22" s="27"/>
      <c r="E22" s="27"/>
      <c r="F22" s="29" t="s">
        <v>8</v>
      </c>
      <c r="G22" s="29"/>
      <c r="H22" s="22">
        <f>H23</f>
        <v>92.9</v>
      </c>
      <c r="I22" s="22"/>
      <c r="J22" s="22"/>
      <c r="K22" s="22">
        <f>K23</f>
        <v>83.4</v>
      </c>
      <c r="L22" s="22"/>
      <c r="M22" s="17"/>
      <c r="N22" s="22">
        <f>P23</f>
        <v>0</v>
      </c>
      <c r="O22" s="22"/>
      <c r="P22" s="22"/>
    </row>
    <row r="23" spans="1:16" ht="25.5" customHeight="1">
      <c r="A23" s="28">
        <v>8</v>
      </c>
      <c r="B23" s="28"/>
      <c r="C23" s="27" t="s">
        <v>14</v>
      </c>
      <c r="D23" s="27"/>
      <c r="E23" s="27"/>
      <c r="F23" s="29" t="s">
        <v>22</v>
      </c>
      <c r="G23" s="29"/>
      <c r="H23" s="22">
        <f>80.2+9.8+2.9</f>
        <v>92.9</v>
      </c>
      <c r="I23" s="22"/>
      <c r="J23" s="22"/>
      <c r="K23" s="22">
        <f>8.4+75</f>
        <v>83.4</v>
      </c>
      <c r="L23" s="22"/>
      <c r="M23" s="22"/>
      <c r="N23" s="22"/>
      <c r="O23" s="22"/>
      <c r="P23" s="15">
        <v>0</v>
      </c>
    </row>
    <row r="24" spans="1:16" ht="31.5" customHeight="1">
      <c r="A24" s="28">
        <v>9</v>
      </c>
      <c r="B24" s="28"/>
      <c r="C24" s="27" t="s">
        <v>34</v>
      </c>
      <c r="D24" s="27"/>
      <c r="E24" s="27"/>
      <c r="F24" s="29" t="s">
        <v>23</v>
      </c>
      <c r="G24" s="29"/>
      <c r="H24" s="20">
        <f>H25+H26</f>
        <v>117.3</v>
      </c>
      <c r="I24" s="20"/>
      <c r="J24" s="20"/>
      <c r="K24" s="20">
        <f>K25+K26</f>
        <v>62</v>
      </c>
      <c r="L24" s="20"/>
      <c r="M24" s="22">
        <f>M26</f>
        <v>0</v>
      </c>
      <c r="N24" s="22"/>
      <c r="O24" s="20">
        <f>P25+P26</f>
        <v>62</v>
      </c>
      <c r="P24" s="20"/>
    </row>
    <row r="25" spans="1:25" ht="48" customHeight="1">
      <c r="A25" s="16">
        <v>10</v>
      </c>
      <c r="B25" s="16"/>
      <c r="C25" s="23" t="s">
        <v>42</v>
      </c>
      <c r="D25" s="24"/>
      <c r="E25" s="25"/>
      <c r="F25" s="30" t="s">
        <v>43</v>
      </c>
      <c r="G25" s="31"/>
      <c r="H25" s="32">
        <f>60+52.5+2.8</f>
        <v>115.3</v>
      </c>
      <c r="I25" s="33"/>
      <c r="J25" s="15"/>
      <c r="K25" s="32">
        <v>60</v>
      </c>
      <c r="L25" s="33"/>
      <c r="M25" s="15"/>
      <c r="N25" s="15"/>
      <c r="O25" s="15"/>
      <c r="P25" s="12">
        <v>60</v>
      </c>
      <c r="S25" t="s">
        <v>15</v>
      </c>
      <c r="Y25" t="s">
        <v>15</v>
      </c>
    </row>
    <row r="26" spans="1:16" ht="30" customHeight="1">
      <c r="A26" s="16">
        <v>11</v>
      </c>
      <c r="B26" s="16"/>
      <c r="C26" s="21" t="s">
        <v>11</v>
      </c>
      <c r="D26" s="21"/>
      <c r="E26" s="21"/>
      <c r="F26" s="29" t="s">
        <v>7</v>
      </c>
      <c r="G26" s="29"/>
      <c r="H26" s="20">
        <f>2</f>
        <v>2</v>
      </c>
      <c r="I26" s="20"/>
      <c r="J26" s="12"/>
      <c r="K26" s="20">
        <v>2</v>
      </c>
      <c r="L26" s="20"/>
      <c r="M26" s="12"/>
      <c r="N26" s="12"/>
      <c r="O26" s="12"/>
      <c r="P26" s="12">
        <v>2</v>
      </c>
    </row>
    <row r="27" spans="1:16" ht="15.75" customHeight="1">
      <c r="A27" s="28">
        <v>12</v>
      </c>
      <c r="B27" s="28"/>
      <c r="C27" s="27" t="s">
        <v>35</v>
      </c>
      <c r="D27" s="27"/>
      <c r="E27" s="27"/>
      <c r="F27" s="29" t="s">
        <v>24</v>
      </c>
      <c r="G27" s="29"/>
      <c r="H27" s="20">
        <f>H28</f>
        <v>437.3</v>
      </c>
      <c r="I27" s="22"/>
      <c r="J27" s="22"/>
      <c r="K27" s="22">
        <f>K28</f>
        <v>333.6</v>
      </c>
      <c r="L27" s="22"/>
      <c r="M27" s="17"/>
      <c r="N27" s="22">
        <f>P28</f>
        <v>335.5</v>
      </c>
      <c r="O27" s="22"/>
      <c r="P27" s="22"/>
    </row>
    <row r="28" spans="1:22" ht="33" customHeight="1">
      <c r="A28" s="28">
        <v>13</v>
      </c>
      <c r="B28" s="28"/>
      <c r="C28" s="27" t="s">
        <v>3</v>
      </c>
      <c r="D28" s="27"/>
      <c r="E28" s="27"/>
      <c r="F28" s="29" t="s">
        <v>25</v>
      </c>
      <c r="G28" s="29"/>
      <c r="H28" s="22">
        <f>300+137.3</f>
        <v>437.3</v>
      </c>
      <c r="I28" s="22"/>
      <c r="J28" s="22"/>
      <c r="K28" s="22">
        <f>196.3+137.3</f>
        <v>333.6</v>
      </c>
      <c r="L28" s="22"/>
      <c r="M28" s="22"/>
      <c r="N28" s="22"/>
      <c r="O28" s="22"/>
      <c r="P28" s="15">
        <f>198.2+137.3</f>
        <v>335.5</v>
      </c>
      <c r="V28" t="s">
        <v>15</v>
      </c>
    </row>
    <row r="29" spans="1:16" ht="19.5" customHeight="1">
      <c r="A29" s="28">
        <v>14</v>
      </c>
      <c r="B29" s="28"/>
      <c r="C29" s="27" t="s">
        <v>36</v>
      </c>
      <c r="D29" s="27"/>
      <c r="E29" s="27"/>
      <c r="F29" s="29" t="s">
        <v>26</v>
      </c>
      <c r="G29" s="29"/>
      <c r="H29" s="20">
        <f>H30+H31+H32</f>
        <v>3300.2</v>
      </c>
      <c r="I29" s="22"/>
      <c r="J29" s="22"/>
      <c r="K29" s="20">
        <f>K30+K31+K32</f>
        <v>2904.6</v>
      </c>
      <c r="L29" s="22"/>
      <c r="M29" s="17"/>
      <c r="N29" s="20">
        <f>P30+P31+P32</f>
        <v>2904.6</v>
      </c>
      <c r="O29" s="22"/>
      <c r="P29" s="22"/>
    </row>
    <row r="30" spans="1:20" ht="23.25" customHeight="1">
      <c r="A30" s="11">
        <v>15</v>
      </c>
      <c r="B30" s="11"/>
      <c r="C30" s="21" t="s">
        <v>9</v>
      </c>
      <c r="D30" s="21"/>
      <c r="E30" s="21"/>
      <c r="F30" s="29" t="s">
        <v>10</v>
      </c>
      <c r="G30" s="29"/>
      <c r="H30" s="20">
        <f>170+225.6</f>
        <v>395.6</v>
      </c>
      <c r="I30" s="20"/>
      <c r="J30" s="12"/>
      <c r="K30" s="20">
        <f>170</f>
        <v>170</v>
      </c>
      <c r="L30" s="20"/>
      <c r="M30" s="13"/>
      <c r="N30" s="12"/>
      <c r="O30" s="12"/>
      <c r="P30" s="12">
        <f>170</f>
        <v>170</v>
      </c>
      <c r="T30" s="14" t="s">
        <v>15</v>
      </c>
    </row>
    <row r="31" spans="1:17" ht="17.25" customHeight="1">
      <c r="A31" s="26">
        <v>16</v>
      </c>
      <c r="B31" s="26"/>
      <c r="C31" s="27" t="s">
        <v>4</v>
      </c>
      <c r="D31" s="27"/>
      <c r="E31" s="27"/>
      <c r="F31" s="29" t="s">
        <v>27</v>
      </c>
      <c r="G31" s="29"/>
      <c r="H31" s="20">
        <f>512.1+100+20+50</f>
        <v>682.1</v>
      </c>
      <c r="I31" s="20"/>
      <c r="J31" s="20"/>
      <c r="K31" s="22">
        <f>512.1</f>
        <v>512.1</v>
      </c>
      <c r="L31" s="22"/>
      <c r="M31" s="22"/>
      <c r="N31" s="22"/>
      <c r="O31" s="22"/>
      <c r="P31" s="15">
        <f>512.1</f>
        <v>512.1</v>
      </c>
      <c r="Q31" t="s">
        <v>15</v>
      </c>
    </row>
    <row r="32" spans="1:16" ht="31.5" customHeight="1">
      <c r="A32" s="26">
        <v>17</v>
      </c>
      <c r="B32" s="26"/>
      <c r="C32" s="27" t="s">
        <v>5</v>
      </c>
      <c r="D32" s="27"/>
      <c r="E32" s="27"/>
      <c r="F32" s="29" t="s">
        <v>28</v>
      </c>
      <c r="G32" s="29"/>
      <c r="H32" s="22">
        <f>1374.8+687.6+160.1</f>
        <v>2222.5</v>
      </c>
      <c r="I32" s="22"/>
      <c r="J32" s="22"/>
      <c r="K32" s="22">
        <f>2222.5</f>
        <v>2222.5</v>
      </c>
      <c r="L32" s="22"/>
      <c r="M32" s="22"/>
      <c r="N32" s="22"/>
      <c r="O32" s="22"/>
      <c r="P32" s="15">
        <f>2222.5</f>
        <v>2222.5</v>
      </c>
    </row>
    <row r="33" spans="1:20" ht="15.75">
      <c r="A33" s="11">
        <v>18</v>
      </c>
      <c r="B33" s="11"/>
      <c r="C33" s="21" t="s">
        <v>37</v>
      </c>
      <c r="D33" s="21"/>
      <c r="E33" s="21"/>
      <c r="F33" s="20"/>
      <c r="G33" s="20"/>
      <c r="H33" s="20">
        <v>0</v>
      </c>
      <c r="I33" s="20"/>
      <c r="J33" s="15"/>
      <c r="K33" s="22">
        <f>176.9</f>
        <v>176.9</v>
      </c>
      <c r="L33" s="22"/>
      <c r="M33" s="15"/>
      <c r="N33" s="15"/>
      <c r="O33" s="15"/>
      <c r="P33" s="15">
        <f>354.1</f>
        <v>354.1</v>
      </c>
      <c r="T33" t="s">
        <v>15</v>
      </c>
    </row>
    <row r="34" spans="1:17" ht="15.75">
      <c r="A34" s="23" t="s">
        <v>39</v>
      </c>
      <c r="B34" s="24"/>
      <c r="C34" s="24"/>
      <c r="D34" s="24"/>
      <c r="E34" s="25"/>
      <c r="F34" s="20"/>
      <c r="G34" s="20"/>
      <c r="H34" s="20">
        <f>H16+H22+H24+H27+H29</f>
        <v>7770</v>
      </c>
      <c r="I34" s="20"/>
      <c r="J34" s="20"/>
      <c r="K34" s="22">
        <f>K16+K22+K24+K27+K29+K33</f>
        <v>7357.1</v>
      </c>
      <c r="L34" s="22"/>
      <c r="M34" s="17"/>
      <c r="N34" s="20">
        <f>O16+N22+O24+N27+N29+P33</f>
        <v>7280.6</v>
      </c>
      <c r="O34" s="20"/>
      <c r="P34" s="20"/>
      <c r="Q34" t="s">
        <v>15</v>
      </c>
    </row>
  </sheetData>
  <sheetProtection/>
  <mergeCells count="127">
    <mergeCell ref="C11:L11"/>
    <mergeCell ref="F14:G14"/>
    <mergeCell ref="C16:E16"/>
    <mergeCell ref="C12:D12"/>
    <mergeCell ref="K13:O14"/>
    <mergeCell ref="K19:L19"/>
    <mergeCell ref="F19:G19"/>
    <mergeCell ref="K15:O15"/>
    <mergeCell ref="N11:P11"/>
    <mergeCell ref="K17:O17"/>
    <mergeCell ref="P13:P14"/>
    <mergeCell ref="H2:P2"/>
    <mergeCell ref="A13:B14"/>
    <mergeCell ref="C13:E14"/>
    <mergeCell ref="A18:B18"/>
    <mergeCell ref="H18:J18"/>
    <mergeCell ref="C15:E15"/>
    <mergeCell ref="F17:G17"/>
    <mergeCell ref="A15:B15"/>
    <mergeCell ref="H15:J15"/>
    <mergeCell ref="A16:B16"/>
    <mergeCell ref="H13:J14"/>
    <mergeCell ref="A12:B12"/>
    <mergeCell ref="F20:G20"/>
    <mergeCell ref="H20:J20"/>
    <mergeCell ref="C19:E19"/>
    <mergeCell ref="H16:J16"/>
    <mergeCell ref="F16:G16"/>
    <mergeCell ref="B1:C1"/>
    <mergeCell ref="D1:F1"/>
    <mergeCell ref="G10:P10"/>
    <mergeCell ref="B10:C10"/>
    <mergeCell ref="D10:F10"/>
    <mergeCell ref="I1:P1"/>
    <mergeCell ref="I6:P6"/>
    <mergeCell ref="H7:P7"/>
    <mergeCell ref="H8:P8"/>
    <mergeCell ref="H9:P9"/>
    <mergeCell ref="A21:B21"/>
    <mergeCell ref="C21:E21"/>
    <mergeCell ref="H3:P3"/>
    <mergeCell ref="H4:P4"/>
    <mergeCell ref="E12:P12"/>
    <mergeCell ref="F13:G13"/>
    <mergeCell ref="F15:G15"/>
    <mergeCell ref="C17:E17"/>
    <mergeCell ref="A17:B17"/>
    <mergeCell ref="O16:P16"/>
    <mergeCell ref="A22:B22"/>
    <mergeCell ref="C22:E22"/>
    <mergeCell ref="F22:G22"/>
    <mergeCell ref="K22:L22"/>
    <mergeCell ref="M16:N16"/>
    <mergeCell ref="K16:L16"/>
    <mergeCell ref="H17:J17"/>
    <mergeCell ref="K21:O21"/>
    <mergeCell ref="A20:B20"/>
    <mergeCell ref="C20:E20"/>
    <mergeCell ref="A24:B24"/>
    <mergeCell ref="C24:E24"/>
    <mergeCell ref="F24:G24"/>
    <mergeCell ref="H24:J24"/>
    <mergeCell ref="F21:G21"/>
    <mergeCell ref="H21:J21"/>
    <mergeCell ref="A23:B23"/>
    <mergeCell ref="C23:E23"/>
    <mergeCell ref="F23:G23"/>
    <mergeCell ref="H23:J23"/>
    <mergeCell ref="C27:E27"/>
    <mergeCell ref="F27:G27"/>
    <mergeCell ref="H27:J27"/>
    <mergeCell ref="H22:J22"/>
    <mergeCell ref="C26:E26"/>
    <mergeCell ref="F26:G26"/>
    <mergeCell ref="C30:E30"/>
    <mergeCell ref="F30:G30"/>
    <mergeCell ref="K30:L30"/>
    <mergeCell ref="A28:B28"/>
    <mergeCell ref="C28:E28"/>
    <mergeCell ref="F28:G28"/>
    <mergeCell ref="H28:J28"/>
    <mergeCell ref="K23:O23"/>
    <mergeCell ref="N22:P22"/>
    <mergeCell ref="H19:I19"/>
    <mergeCell ref="F32:G32"/>
    <mergeCell ref="H32:J32"/>
    <mergeCell ref="K24:L24"/>
    <mergeCell ref="O24:P24"/>
    <mergeCell ref="F31:G31"/>
    <mergeCell ref="H30:I30"/>
    <mergeCell ref="K20:O20"/>
    <mergeCell ref="K26:L26"/>
    <mergeCell ref="M24:N24"/>
    <mergeCell ref="K18:O18"/>
    <mergeCell ref="C25:E25"/>
    <mergeCell ref="F25:G25"/>
    <mergeCell ref="H25:I25"/>
    <mergeCell ref="K25:L25"/>
    <mergeCell ref="F18:G18"/>
    <mergeCell ref="H26:I26"/>
    <mergeCell ref="C18:E18"/>
    <mergeCell ref="K27:L27"/>
    <mergeCell ref="N27:P27"/>
    <mergeCell ref="K28:O28"/>
    <mergeCell ref="A29:B29"/>
    <mergeCell ref="H29:J29"/>
    <mergeCell ref="N29:P29"/>
    <mergeCell ref="C29:E29"/>
    <mergeCell ref="F29:G29"/>
    <mergeCell ref="K29:L29"/>
    <mergeCell ref="A27:B27"/>
    <mergeCell ref="A31:B31"/>
    <mergeCell ref="H31:J31"/>
    <mergeCell ref="K31:O31"/>
    <mergeCell ref="A32:B32"/>
    <mergeCell ref="C32:E32"/>
    <mergeCell ref="K32:O32"/>
    <mergeCell ref="C31:E31"/>
    <mergeCell ref="N34:P34"/>
    <mergeCell ref="C33:E33"/>
    <mergeCell ref="F33:G33"/>
    <mergeCell ref="H33:I33"/>
    <mergeCell ref="K33:L33"/>
    <mergeCell ref="A34:E34"/>
    <mergeCell ref="F34:G34"/>
    <mergeCell ref="H34:J34"/>
    <mergeCell ref="K34:L34"/>
  </mergeCells>
  <printOptions horizont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2024-02-22T05:17:30Z</cp:lastPrinted>
  <dcterms:created xsi:type="dcterms:W3CDTF">1996-10-08T23:32:33Z</dcterms:created>
  <dcterms:modified xsi:type="dcterms:W3CDTF">2024-05-28T04:53:37Z</dcterms:modified>
  <cp:category/>
  <cp:version/>
  <cp:contentType/>
  <cp:contentStatus/>
</cp:coreProperties>
</file>