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<sst xmlns="http://schemas.openxmlformats.org/spreadsheetml/2006/main" count="441" uniqueCount="109">
  <si>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</si>
  <si>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</si>
  <si>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</si>
  <si>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</si>
  <si>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</si>
  <si>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</si>
  <si>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</si>
  <si>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</si>
  <si>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</si>
  <si>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</si>
  <si>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</si>
  <si>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</si>
  <si>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</si>
  <si>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</si>
  <si>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</si>
  <si>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</si>
  <si>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</si>
  <si>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</si>
  <si>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182</t>
  </si>
  <si>
    <t>825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</si>
  <si>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</si>
  <si>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</si>
  <si>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</si>
  <si>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</si>
  <si>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</si>
  <si>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</si>
  <si>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</si>
  <si>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</si>
  <si>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</si>
  <si>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</si>
  <si>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</si>
  <si>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Земельный налог</t>
  </si>
  <si>
    <t xml:space="preserve">ВСЕГО ДОХОДОВ </t>
  </si>
  <si>
    <t>043</t>
  </si>
  <si>
    <t xml:space="preserve">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</si>
  <si>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</si>
  <si>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</si>
  <si>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</si>
  <si>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главного администратора</t>
  </si>
  <si>
    <t>(тыс. рублей)</t>
  </si>
  <si>
    <t>35</t>
  </si>
  <si>
    <t>118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</si>
  <si>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</si>
  <si>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</si>
  <si>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</si>
  <si>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 xml:space="preserve">Земельный налог с физических лиц, обладающих земельным участком, расположенным в границах сельских поселений
</t>
  </si>
  <si>
    <t>49</t>
  </si>
  <si>
    <t>Субвенции бюджетам бюджетной системы Российской Федерации</t>
  </si>
  <si>
    <t>30</t>
  </si>
  <si>
    <t>Дотации бюджетам бюджетной системы Российской Федерации</t>
  </si>
  <si>
    <t>сельского Совета депутатов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</si>
  <si>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</si>
  <si>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</si>
  <si>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</si>
  <si>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</si>
  <si>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15</t>
  </si>
  <si>
    <t>040</t>
  </si>
  <si>
    <t xml:space="preserve">Земельный налог с физических лиц
</t>
  </si>
  <si>
    <t>19</t>
  </si>
  <si>
    <t>Прочие дотации</t>
  </si>
  <si>
    <t>40</t>
  </si>
  <si>
    <t>Иные межбюджетные трансферты</t>
  </si>
  <si>
    <t xml:space="preserve">Дотации на выравнивание бюджетной обеспеченности </t>
  </si>
  <si>
    <t>16</t>
  </si>
  <si>
    <t>Прочие дотации бюджетам сельских поселений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</si>
  <si>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</si>
  <si>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</si>
  <si>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</si>
  <si>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</si>
  <si>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8203</t>
  </si>
  <si>
    <t>8802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</si>
  <si>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</si>
  <si>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</si>
  <si>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</si>
  <si>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</si>
  <si>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</si>
  <si>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</si>
  <si>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</si>
  <si>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</si>
  <si>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231</t>
  </si>
  <si>
    <t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</si>
  <si>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</si>
  <si>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</si>
  <si>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</si>
  <si>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</si>
  <si>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</si>
  <si>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</si>
  <si>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</si>
  <si>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</si>
  <si>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</si>
  <si>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</si>
  <si>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</si>
  <si>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</si>
  <si>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</si>
  <si>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</si>
  <si>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</si>
  <si>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</si>
  <si>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</si>
  <si>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бюджета      2024 года</t>
  </si>
  <si>
    <t>Доходы бюджета Удачинского сельсовета Большеулуйского района на 2024 год и плановый период 2025-2026 годов</t>
  </si>
  <si>
    <t>Доходы бюджета      2025 года</t>
  </si>
  <si>
    <t>Доходы бюджета        2026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</si>
  <si>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</si>
  <si>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к  решению Удачинского </t>
  </si>
  <si>
    <t>от 26.12.2023 № 21-111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</si>
  <si>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</si>
  <si>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7412</t>
  </si>
  <si>
    <t xml:space="preserve">к решению Удачинского </t>
  </si>
  <si>
    <t>от 28.02.2024 № 22-114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</si>
</sst>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0.0000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textRotation="90"/>
    </xf>
    <xf numFmtId="172" fontId="1" fillId="24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/>
    </xf>
    <xf numFmtId="0" fontId="0" fillId="24" borderId="0" xfId="0" applyFont="1" applyFill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R61" sqref="R61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46.625" style="0" customWidth="1"/>
    <col min="11" max="11" width="13.00390625" style="0" customWidth="1"/>
    <col min="12" max="12" width="0.37109375" style="0" hidden="1" customWidth="1"/>
    <col min="13" max="13" width="9.125" style="0" hidden="1" customWidth="1"/>
    <col min="14" max="14" width="12.625" style="0" customWidth="1"/>
    <col min="15" max="15" width="13.125" style="0" customWidth="1"/>
    <col min="17" max="17" width="15.2539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45" t="s">
        <v>72</v>
      </c>
      <c r="O1" s="45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45" t="s">
        <v>107</v>
      </c>
      <c r="K2" s="45"/>
      <c r="L2" s="45"/>
      <c r="M2" s="45"/>
      <c r="N2" s="45"/>
      <c r="O2" s="45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46" t="s">
        <v>50</v>
      </c>
      <c r="K3" s="46"/>
      <c r="L3" s="46"/>
      <c r="M3" s="46"/>
      <c r="N3" s="46"/>
      <c r="O3" s="46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45" t="s">
        <v>108</v>
      </c>
      <c r="L4" s="45"/>
      <c r="M4" s="45"/>
      <c r="N4" s="45"/>
      <c r="O4" s="45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40"/>
      <c r="L5" s="40"/>
      <c r="M5" s="40"/>
      <c r="N5" s="40"/>
      <c r="O5" s="40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21"/>
      <c r="L6" s="21"/>
      <c r="M6" s="21"/>
      <c r="N6" s="45" t="s">
        <v>72</v>
      </c>
      <c r="O6" s="45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45" t="s">
        <v>103</v>
      </c>
      <c r="K7" s="45"/>
      <c r="L7" s="45"/>
      <c r="M7" s="45"/>
      <c r="N7" s="45"/>
      <c r="O7" s="4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46" t="s">
        <v>50</v>
      </c>
      <c r="K8" s="46"/>
      <c r="L8" s="46"/>
      <c r="M8" s="46"/>
      <c r="N8" s="46"/>
      <c r="O8" s="46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45" t="s">
        <v>104</v>
      </c>
      <c r="L9" s="45"/>
      <c r="M9" s="45"/>
      <c r="N9" s="45"/>
      <c r="O9" s="45"/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33" t="s">
        <v>99</v>
      </c>
      <c r="K10" s="1"/>
      <c r="L10" s="1"/>
      <c r="M10" s="1"/>
      <c r="N10" s="1"/>
      <c r="O10" s="1"/>
    </row>
    <row r="11" spans="1:1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4" t="s">
        <v>39</v>
      </c>
      <c r="S11" t="s">
        <v>34</v>
      </c>
    </row>
    <row r="12" spans="1:15" ht="12.75" customHeight="1">
      <c r="A12" s="42" t="s">
        <v>4</v>
      </c>
      <c r="B12" s="47" t="s">
        <v>3</v>
      </c>
      <c r="C12" s="47"/>
      <c r="D12" s="47"/>
      <c r="E12" s="47"/>
      <c r="F12" s="47"/>
      <c r="G12" s="47"/>
      <c r="H12" s="47"/>
      <c r="I12" s="47"/>
      <c r="J12" s="43" t="s">
        <v>37</v>
      </c>
      <c r="K12" s="43" t="s">
        <v>98</v>
      </c>
      <c r="L12" s="15"/>
      <c r="M12" s="15"/>
      <c r="N12" s="43" t="s">
        <v>100</v>
      </c>
      <c r="O12" s="43" t="s">
        <v>101</v>
      </c>
    </row>
    <row r="13" spans="1:15" ht="12.75">
      <c r="A13" s="42"/>
      <c r="B13" s="44" t="s">
        <v>38</v>
      </c>
      <c r="C13" s="44" t="s">
        <v>5</v>
      </c>
      <c r="D13" s="44" t="s">
        <v>9</v>
      </c>
      <c r="E13" s="44" t="s">
        <v>6</v>
      </c>
      <c r="F13" s="44" t="s">
        <v>7</v>
      </c>
      <c r="G13" s="44" t="s">
        <v>8</v>
      </c>
      <c r="H13" s="42" t="s">
        <v>35</v>
      </c>
      <c r="I13" s="44" t="s">
        <v>36</v>
      </c>
      <c r="J13" s="43"/>
      <c r="K13" s="43"/>
      <c r="L13" s="15"/>
      <c r="M13" s="15"/>
      <c r="N13" s="43"/>
      <c r="O13" s="43"/>
    </row>
    <row r="14" spans="1:15" ht="12.75">
      <c r="A14" s="42"/>
      <c r="B14" s="44"/>
      <c r="C14" s="44"/>
      <c r="D14" s="44"/>
      <c r="E14" s="44"/>
      <c r="F14" s="44"/>
      <c r="G14" s="44"/>
      <c r="H14" s="42"/>
      <c r="I14" s="44"/>
      <c r="J14" s="43"/>
      <c r="K14" s="43"/>
      <c r="L14" s="15"/>
      <c r="M14" s="15"/>
      <c r="N14" s="43"/>
      <c r="O14" s="43"/>
    </row>
    <row r="15" spans="1:15" ht="12.75">
      <c r="A15" s="42"/>
      <c r="B15" s="44"/>
      <c r="C15" s="44"/>
      <c r="D15" s="44"/>
      <c r="E15" s="44"/>
      <c r="F15" s="44"/>
      <c r="G15" s="44"/>
      <c r="H15" s="42"/>
      <c r="I15" s="44"/>
      <c r="J15" s="43"/>
      <c r="K15" s="43"/>
      <c r="L15" s="15"/>
      <c r="M15" s="15"/>
      <c r="N15" s="43"/>
      <c r="O15" s="43"/>
    </row>
    <row r="16" spans="1:15" ht="12.75">
      <c r="A16" s="42"/>
      <c r="B16" s="44"/>
      <c r="C16" s="44"/>
      <c r="D16" s="44"/>
      <c r="E16" s="44"/>
      <c r="F16" s="44"/>
      <c r="G16" s="44"/>
      <c r="H16" s="42"/>
      <c r="I16" s="44"/>
      <c r="J16" s="43"/>
      <c r="K16" s="43"/>
      <c r="L16" s="15"/>
      <c r="M16" s="15"/>
      <c r="N16" s="43"/>
      <c r="O16" s="43"/>
    </row>
    <row r="17" spans="1:20" ht="12.75">
      <c r="A17" s="42"/>
      <c r="B17" s="44"/>
      <c r="C17" s="44"/>
      <c r="D17" s="44"/>
      <c r="E17" s="44"/>
      <c r="F17" s="44"/>
      <c r="G17" s="44"/>
      <c r="H17" s="42"/>
      <c r="I17" s="44"/>
      <c r="J17" s="43"/>
      <c r="K17" s="43"/>
      <c r="L17" s="15"/>
      <c r="M17" s="15"/>
      <c r="N17" s="43"/>
      <c r="O17" s="43"/>
      <c r="T17" t="s">
        <v>34</v>
      </c>
    </row>
    <row r="18" spans="1:15" ht="12.75">
      <c r="A18" s="42"/>
      <c r="B18" s="44"/>
      <c r="C18" s="44"/>
      <c r="D18" s="44"/>
      <c r="E18" s="44"/>
      <c r="F18" s="44"/>
      <c r="G18" s="44"/>
      <c r="H18" s="42"/>
      <c r="I18" s="44"/>
      <c r="J18" s="43"/>
      <c r="K18" s="43"/>
      <c r="L18" s="15"/>
      <c r="M18" s="15"/>
      <c r="N18" s="43"/>
      <c r="O18" s="43"/>
    </row>
    <row r="19" spans="1:20" ht="21" customHeight="1">
      <c r="A19" s="42"/>
      <c r="B19" s="44"/>
      <c r="C19" s="44"/>
      <c r="D19" s="44"/>
      <c r="E19" s="44"/>
      <c r="F19" s="44"/>
      <c r="G19" s="44"/>
      <c r="H19" s="42"/>
      <c r="I19" s="44"/>
      <c r="J19" s="43"/>
      <c r="K19" s="43"/>
      <c r="L19" s="15"/>
      <c r="M19" s="15"/>
      <c r="N19" s="43"/>
      <c r="O19" s="43"/>
      <c r="T19" t="s">
        <v>34</v>
      </c>
    </row>
    <row r="20" spans="1:15" s="3" customFormat="1" ht="12.75">
      <c r="A20" s="31"/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>
        <v>7</v>
      </c>
      <c r="I20" s="20">
        <v>8</v>
      </c>
      <c r="J20" s="16">
        <v>9</v>
      </c>
      <c r="K20" s="16">
        <v>10</v>
      </c>
      <c r="L20" s="17"/>
      <c r="M20" s="17"/>
      <c r="N20" s="2">
        <v>11</v>
      </c>
      <c r="O20" s="2">
        <v>12</v>
      </c>
    </row>
    <row r="21" spans="1:15" s="4" customFormat="1" ht="12.75">
      <c r="A21" s="2">
        <v>1</v>
      </c>
      <c r="B21" s="5" t="s">
        <v>10</v>
      </c>
      <c r="C21" s="5">
        <v>1</v>
      </c>
      <c r="D21" s="5" t="s">
        <v>11</v>
      </c>
      <c r="E21" s="5" t="s">
        <v>11</v>
      </c>
      <c r="F21" s="5" t="s">
        <v>10</v>
      </c>
      <c r="G21" s="5" t="s">
        <v>11</v>
      </c>
      <c r="H21" s="5" t="s">
        <v>12</v>
      </c>
      <c r="I21" s="5" t="s">
        <v>10</v>
      </c>
      <c r="J21" s="24" t="s">
        <v>24</v>
      </c>
      <c r="K21" s="18">
        <f>K22+K25+K35</f>
        <v>250.3</v>
      </c>
      <c r="L21" s="18" t="e">
        <f>L22+L25+L35+#REF!</f>
        <v>#REF!</v>
      </c>
      <c r="M21" s="18" t="e">
        <f>M22+M25+M35+#REF!</f>
        <v>#REF!</v>
      </c>
      <c r="N21" s="18">
        <f>N22+N25+N35</f>
        <v>244.30000000000004</v>
      </c>
      <c r="O21" s="18">
        <f>O22+O25+O35</f>
        <v>247.29999999999998</v>
      </c>
    </row>
    <row r="22" spans="1:15" s="4" customFormat="1" ht="12.75">
      <c r="A22" s="2">
        <v>2</v>
      </c>
      <c r="B22" s="5" t="s">
        <v>18</v>
      </c>
      <c r="C22" s="5" t="s">
        <v>13</v>
      </c>
      <c r="D22" s="5" t="s">
        <v>14</v>
      </c>
      <c r="E22" s="5" t="s">
        <v>11</v>
      </c>
      <c r="F22" s="5" t="s">
        <v>10</v>
      </c>
      <c r="G22" s="5" t="s">
        <v>11</v>
      </c>
      <c r="H22" s="5" t="s">
        <v>12</v>
      </c>
      <c r="I22" s="5" t="s">
        <v>10</v>
      </c>
      <c r="J22" s="24" t="s">
        <v>30</v>
      </c>
      <c r="K22" s="18">
        <f aca="true" t="shared" si="0" ref="K22:O23">K23</f>
        <v>11</v>
      </c>
      <c r="L22" s="18">
        <f t="shared" si="0"/>
        <v>0</v>
      </c>
      <c r="M22" s="18">
        <f t="shared" si="0"/>
        <v>0</v>
      </c>
      <c r="N22" s="18">
        <f t="shared" si="0"/>
        <v>11.8</v>
      </c>
      <c r="O22" s="18">
        <f t="shared" si="0"/>
        <v>12.5</v>
      </c>
    </row>
    <row r="23" spans="1:15" s="4" customFormat="1" ht="12.75">
      <c r="A23" s="2">
        <v>3</v>
      </c>
      <c r="B23" s="5" t="s">
        <v>18</v>
      </c>
      <c r="C23" s="5" t="s">
        <v>13</v>
      </c>
      <c r="D23" s="5" t="s">
        <v>14</v>
      </c>
      <c r="E23" s="5" t="s">
        <v>16</v>
      </c>
      <c r="F23" s="5" t="s">
        <v>10</v>
      </c>
      <c r="G23" s="5" t="s">
        <v>14</v>
      </c>
      <c r="H23" s="5" t="s">
        <v>12</v>
      </c>
      <c r="I23" s="5" t="s">
        <v>15</v>
      </c>
      <c r="J23" s="24" t="s">
        <v>2</v>
      </c>
      <c r="K23" s="18">
        <f t="shared" si="0"/>
        <v>11</v>
      </c>
      <c r="L23" s="18">
        <f t="shared" si="0"/>
        <v>0</v>
      </c>
      <c r="M23" s="18">
        <f t="shared" si="0"/>
        <v>0</v>
      </c>
      <c r="N23" s="18">
        <f t="shared" si="0"/>
        <v>11.8</v>
      </c>
      <c r="O23" s="18">
        <f t="shared" si="0"/>
        <v>12.5</v>
      </c>
    </row>
    <row r="24" spans="1:15" s="4" customFormat="1" ht="93.75" customHeight="1">
      <c r="A24" s="2">
        <v>4</v>
      </c>
      <c r="B24" s="5" t="s">
        <v>18</v>
      </c>
      <c r="C24" s="5" t="s">
        <v>13</v>
      </c>
      <c r="D24" s="5" t="s">
        <v>14</v>
      </c>
      <c r="E24" s="5" t="s">
        <v>16</v>
      </c>
      <c r="F24" s="5" t="s">
        <v>23</v>
      </c>
      <c r="G24" s="5" t="s">
        <v>14</v>
      </c>
      <c r="H24" s="5" t="s">
        <v>12</v>
      </c>
      <c r="I24" s="5" t="s">
        <v>15</v>
      </c>
      <c r="J24" s="23" t="s">
        <v>102</v>
      </c>
      <c r="K24" s="18">
        <v>11</v>
      </c>
      <c r="L24" s="19"/>
      <c r="M24" s="19"/>
      <c r="N24" s="34">
        <v>11.8</v>
      </c>
      <c r="O24" s="34">
        <v>12.5</v>
      </c>
    </row>
    <row r="25" spans="1:15" s="4" customFormat="1" ht="48.75" customHeight="1">
      <c r="A25" s="2">
        <v>5</v>
      </c>
      <c r="B25" s="5" t="s">
        <v>10</v>
      </c>
      <c r="C25" s="5" t="s">
        <v>13</v>
      </c>
      <c r="D25" s="5" t="s">
        <v>74</v>
      </c>
      <c r="E25" s="5" t="s">
        <v>11</v>
      </c>
      <c r="F25" s="5" t="s">
        <v>10</v>
      </c>
      <c r="G25" s="5" t="s">
        <v>11</v>
      </c>
      <c r="H25" s="5" t="s">
        <v>12</v>
      </c>
      <c r="I25" s="5" t="s">
        <v>10</v>
      </c>
      <c r="J25" s="35" t="s">
        <v>75</v>
      </c>
      <c r="K25" s="18">
        <f>K26</f>
        <v>230.8</v>
      </c>
      <c r="L25" s="18">
        <f>L26</f>
        <v>0</v>
      </c>
      <c r="M25" s="18">
        <f>M26</f>
        <v>0</v>
      </c>
      <c r="N25" s="18">
        <f>N26</f>
        <v>221.50000000000003</v>
      </c>
      <c r="O25" s="18">
        <f>O26</f>
        <v>223.79999999999998</v>
      </c>
    </row>
    <row r="26" spans="1:15" s="4" customFormat="1" ht="47.25" customHeight="1">
      <c r="A26" s="2">
        <v>6</v>
      </c>
      <c r="B26" s="5" t="s">
        <v>10</v>
      </c>
      <c r="C26" s="5" t="s">
        <v>13</v>
      </c>
      <c r="D26" s="5" t="s">
        <v>74</v>
      </c>
      <c r="E26" s="5" t="s">
        <v>16</v>
      </c>
      <c r="F26" s="5" t="s">
        <v>10</v>
      </c>
      <c r="G26" s="5" t="s">
        <v>14</v>
      </c>
      <c r="H26" s="5" t="s">
        <v>12</v>
      </c>
      <c r="I26" s="5" t="s">
        <v>15</v>
      </c>
      <c r="J26" s="23" t="s">
        <v>76</v>
      </c>
      <c r="K26" s="18">
        <f>K27+K29+K31+K33</f>
        <v>230.8</v>
      </c>
      <c r="L26" s="18">
        <f>L27+L29+L31+L33</f>
        <v>0</v>
      </c>
      <c r="M26" s="18">
        <f>M27+M29+M31+M33</f>
        <v>0</v>
      </c>
      <c r="N26" s="18">
        <f>N27+N29+N31+N33</f>
        <v>221.50000000000003</v>
      </c>
      <c r="O26" s="18">
        <f>O27+O29+O31+O33</f>
        <v>223.79999999999998</v>
      </c>
    </row>
    <row r="27" spans="1:15" s="4" customFormat="1" ht="83.25" customHeight="1">
      <c r="A27" s="2">
        <v>7</v>
      </c>
      <c r="B27" s="5" t="s">
        <v>18</v>
      </c>
      <c r="C27" s="5" t="s">
        <v>13</v>
      </c>
      <c r="D27" s="5" t="s">
        <v>74</v>
      </c>
      <c r="E27" s="5" t="s">
        <v>16</v>
      </c>
      <c r="F27" s="5" t="s">
        <v>77</v>
      </c>
      <c r="G27" s="5" t="s">
        <v>14</v>
      </c>
      <c r="H27" s="5" t="s">
        <v>12</v>
      </c>
      <c r="I27" s="5" t="s">
        <v>15</v>
      </c>
      <c r="J27" s="23" t="s">
        <v>78</v>
      </c>
      <c r="K27" s="18">
        <f>K28</f>
        <v>120.4</v>
      </c>
      <c r="L27" s="18">
        <f>L28</f>
        <v>0</v>
      </c>
      <c r="M27" s="18">
        <f>M28</f>
        <v>0</v>
      </c>
      <c r="N27" s="18">
        <f>N28</f>
        <v>102.9</v>
      </c>
      <c r="O27" s="18">
        <f>O28</f>
        <v>102.3</v>
      </c>
    </row>
    <row r="28" spans="1:19" s="4" customFormat="1" ht="121.5" customHeight="1">
      <c r="A28" s="2">
        <v>8</v>
      </c>
      <c r="B28" s="5" t="s">
        <v>18</v>
      </c>
      <c r="C28" s="5" t="s">
        <v>13</v>
      </c>
      <c r="D28" s="5" t="s">
        <v>74</v>
      </c>
      <c r="E28" s="5" t="s">
        <v>16</v>
      </c>
      <c r="F28" s="5" t="s">
        <v>79</v>
      </c>
      <c r="G28" s="5" t="s">
        <v>14</v>
      </c>
      <c r="H28" s="5" t="s">
        <v>12</v>
      </c>
      <c r="I28" s="5" t="s">
        <v>15</v>
      </c>
      <c r="J28" s="23" t="s">
        <v>97</v>
      </c>
      <c r="K28" s="18">
        <v>120.4</v>
      </c>
      <c r="L28" s="18"/>
      <c r="M28" s="18"/>
      <c r="N28" s="18">
        <v>102.9</v>
      </c>
      <c r="O28" s="18">
        <f>102.3</f>
        <v>102.3</v>
      </c>
      <c r="S28" s="4" t="s">
        <v>34</v>
      </c>
    </row>
    <row r="29" spans="1:15" s="4" customFormat="1" ht="96.75" customHeight="1">
      <c r="A29" s="2">
        <v>9</v>
      </c>
      <c r="B29" s="5" t="s">
        <v>18</v>
      </c>
      <c r="C29" s="5" t="s">
        <v>13</v>
      </c>
      <c r="D29" s="5" t="s">
        <v>74</v>
      </c>
      <c r="E29" s="5" t="s">
        <v>16</v>
      </c>
      <c r="F29" s="5" t="s">
        <v>80</v>
      </c>
      <c r="G29" s="5" t="s">
        <v>14</v>
      </c>
      <c r="H29" s="5" t="s">
        <v>12</v>
      </c>
      <c r="I29" s="5" t="s">
        <v>15</v>
      </c>
      <c r="J29" s="23" t="s">
        <v>81</v>
      </c>
      <c r="K29" s="18">
        <f>K30</f>
        <v>0.6</v>
      </c>
      <c r="L29" s="18">
        <f>L30</f>
        <v>0</v>
      </c>
      <c r="M29" s="18">
        <f>M30</f>
        <v>0</v>
      </c>
      <c r="N29" s="18">
        <f>N30</f>
        <v>0.7</v>
      </c>
      <c r="O29" s="18">
        <f>O30</f>
        <v>0.8</v>
      </c>
    </row>
    <row r="30" spans="1:15" s="4" customFormat="1" ht="134.25" customHeight="1">
      <c r="A30" s="2">
        <v>10</v>
      </c>
      <c r="B30" s="5" t="s">
        <v>18</v>
      </c>
      <c r="C30" s="5" t="s">
        <v>13</v>
      </c>
      <c r="D30" s="5" t="s">
        <v>74</v>
      </c>
      <c r="E30" s="5" t="s">
        <v>16</v>
      </c>
      <c r="F30" s="5" t="s">
        <v>82</v>
      </c>
      <c r="G30" s="5" t="s">
        <v>14</v>
      </c>
      <c r="H30" s="5" t="s">
        <v>12</v>
      </c>
      <c r="I30" s="5" t="s">
        <v>15</v>
      </c>
      <c r="J30" s="23" t="s">
        <v>83</v>
      </c>
      <c r="K30" s="18">
        <v>0.6</v>
      </c>
      <c r="L30" s="18"/>
      <c r="M30" s="18"/>
      <c r="N30" s="18">
        <v>0.7</v>
      </c>
      <c r="O30" s="18">
        <f>0.8</f>
        <v>0.8</v>
      </c>
    </row>
    <row r="31" spans="1:15" s="4" customFormat="1" ht="81.75" customHeight="1">
      <c r="A31" s="2">
        <v>11</v>
      </c>
      <c r="B31" s="5" t="s">
        <v>18</v>
      </c>
      <c r="C31" s="5" t="s">
        <v>13</v>
      </c>
      <c r="D31" s="5" t="s">
        <v>74</v>
      </c>
      <c r="E31" s="5" t="s">
        <v>16</v>
      </c>
      <c r="F31" s="5" t="s">
        <v>84</v>
      </c>
      <c r="G31" s="5" t="s">
        <v>14</v>
      </c>
      <c r="H31" s="5" t="s">
        <v>12</v>
      </c>
      <c r="I31" s="5" t="s">
        <v>15</v>
      </c>
      <c r="J31" s="23" t="s">
        <v>85</v>
      </c>
      <c r="K31" s="18">
        <f>K32</f>
        <v>124.8</v>
      </c>
      <c r="L31" s="18">
        <f>L32</f>
        <v>0</v>
      </c>
      <c r="M31" s="18">
        <f>M32</f>
        <v>0</v>
      </c>
      <c r="N31" s="18">
        <f>N32</f>
        <v>133.5</v>
      </c>
      <c r="O31" s="18">
        <f>O32</f>
        <v>138.2</v>
      </c>
    </row>
    <row r="32" spans="1:15" s="4" customFormat="1" ht="117.75" customHeight="1">
      <c r="A32" s="2">
        <v>12</v>
      </c>
      <c r="B32" s="5" t="s">
        <v>18</v>
      </c>
      <c r="C32" s="5" t="s">
        <v>13</v>
      </c>
      <c r="D32" s="5" t="s">
        <v>74</v>
      </c>
      <c r="E32" s="5" t="s">
        <v>16</v>
      </c>
      <c r="F32" s="5" t="s">
        <v>86</v>
      </c>
      <c r="G32" s="5" t="s">
        <v>14</v>
      </c>
      <c r="H32" s="5" t="s">
        <v>12</v>
      </c>
      <c r="I32" s="5" t="s">
        <v>15</v>
      </c>
      <c r="J32" s="23" t="s">
        <v>87</v>
      </c>
      <c r="K32" s="18">
        <v>124.8</v>
      </c>
      <c r="L32" s="18"/>
      <c r="M32" s="18"/>
      <c r="N32" s="18">
        <v>133.5</v>
      </c>
      <c r="O32" s="18">
        <f>138.2</f>
        <v>138.2</v>
      </c>
    </row>
    <row r="33" spans="1:15" s="4" customFormat="1" ht="84" customHeight="1">
      <c r="A33" s="2">
        <v>13</v>
      </c>
      <c r="B33" s="5" t="s">
        <v>18</v>
      </c>
      <c r="C33" s="5" t="s">
        <v>13</v>
      </c>
      <c r="D33" s="5" t="s">
        <v>74</v>
      </c>
      <c r="E33" s="5" t="s">
        <v>16</v>
      </c>
      <c r="F33" s="5" t="s">
        <v>88</v>
      </c>
      <c r="G33" s="5" t="s">
        <v>14</v>
      </c>
      <c r="H33" s="5" t="s">
        <v>12</v>
      </c>
      <c r="I33" s="5" t="s">
        <v>15</v>
      </c>
      <c r="J33" s="23" t="s">
        <v>89</v>
      </c>
      <c r="K33" s="18">
        <f>K34</f>
        <v>-15</v>
      </c>
      <c r="L33" s="18">
        <f>L34</f>
        <v>0</v>
      </c>
      <c r="M33" s="18">
        <f>M34</f>
        <v>0</v>
      </c>
      <c r="N33" s="18">
        <f>N34</f>
        <v>-15.6</v>
      </c>
      <c r="O33" s="18">
        <f>O34</f>
        <v>-17.5</v>
      </c>
    </row>
    <row r="34" spans="1:15" s="4" customFormat="1" ht="128.25" customHeight="1">
      <c r="A34" s="2">
        <v>14</v>
      </c>
      <c r="B34" s="5" t="s">
        <v>18</v>
      </c>
      <c r="C34" s="5" t="s">
        <v>13</v>
      </c>
      <c r="D34" s="5" t="s">
        <v>74</v>
      </c>
      <c r="E34" s="5" t="s">
        <v>16</v>
      </c>
      <c r="F34" s="5" t="s">
        <v>90</v>
      </c>
      <c r="G34" s="5" t="s">
        <v>14</v>
      </c>
      <c r="H34" s="5" t="s">
        <v>12</v>
      </c>
      <c r="I34" s="5" t="s">
        <v>15</v>
      </c>
      <c r="J34" s="23" t="s">
        <v>91</v>
      </c>
      <c r="K34" s="18">
        <v>-15</v>
      </c>
      <c r="L34" s="18"/>
      <c r="M34" s="18"/>
      <c r="N34" s="18">
        <v>-15.6</v>
      </c>
      <c r="O34" s="18">
        <f>-17.5</f>
        <v>-17.5</v>
      </c>
    </row>
    <row r="35" spans="1:15" s="4" customFormat="1" ht="14.25" customHeight="1">
      <c r="A35" s="2">
        <v>15</v>
      </c>
      <c r="B35" s="5" t="s">
        <v>18</v>
      </c>
      <c r="C35" s="5" t="s">
        <v>13</v>
      </c>
      <c r="D35" s="5" t="s">
        <v>0</v>
      </c>
      <c r="E35" s="5" t="s">
        <v>11</v>
      </c>
      <c r="F35" s="5" t="s">
        <v>10</v>
      </c>
      <c r="G35" s="5" t="s">
        <v>11</v>
      </c>
      <c r="H35" s="5" t="s">
        <v>12</v>
      </c>
      <c r="I35" s="5" t="s">
        <v>10</v>
      </c>
      <c r="J35" s="23" t="s">
        <v>25</v>
      </c>
      <c r="K35" s="18">
        <f>K36+K38</f>
        <v>8.5</v>
      </c>
      <c r="L35" s="18">
        <f>L36+L38</f>
        <v>13</v>
      </c>
      <c r="M35" s="18">
        <f>M36+M38</f>
        <v>13</v>
      </c>
      <c r="N35" s="18">
        <f>N36+N38</f>
        <v>11</v>
      </c>
      <c r="O35" s="18">
        <f>O36+O38</f>
        <v>11</v>
      </c>
    </row>
    <row r="36" spans="1:15" s="4" customFormat="1" ht="18" customHeight="1">
      <c r="A36" s="2">
        <v>16</v>
      </c>
      <c r="B36" s="5" t="s">
        <v>18</v>
      </c>
      <c r="C36" s="5" t="s">
        <v>13</v>
      </c>
      <c r="D36" s="5" t="s">
        <v>0</v>
      </c>
      <c r="E36" s="5" t="s">
        <v>14</v>
      </c>
      <c r="F36" s="5" t="s">
        <v>10</v>
      </c>
      <c r="G36" s="5" t="s">
        <v>11</v>
      </c>
      <c r="H36" s="5" t="s">
        <v>12</v>
      </c>
      <c r="I36" s="5" t="s">
        <v>15</v>
      </c>
      <c r="J36" s="25" t="s">
        <v>44</v>
      </c>
      <c r="K36" s="18">
        <f>K37</f>
        <v>2.5</v>
      </c>
      <c r="L36" s="18">
        <f>L37</f>
        <v>13</v>
      </c>
      <c r="M36" s="18">
        <f>M37</f>
        <v>13</v>
      </c>
      <c r="N36" s="18">
        <f>N37</f>
        <v>5</v>
      </c>
      <c r="O36" s="18">
        <f>O37</f>
        <v>5</v>
      </c>
    </row>
    <row r="37" spans="1:19" s="4" customFormat="1" ht="47.25" customHeight="1">
      <c r="A37" s="2">
        <v>17</v>
      </c>
      <c r="B37" s="5" t="s">
        <v>18</v>
      </c>
      <c r="C37" s="5" t="s">
        <v>13</v>
      </c>
      <c r="D37" s="5" t="s">
        <v>0</v>
      </c>
      <c r="E37" s="5" t="s">
        <v>14</v>
      </c>
      <c r="F37" s="5" t="s">
        <v>42</v>
      </c>
      <c r="G37" s="5" t="s">
        <v>17</v>
      </c>
      <c r="H37" s="5" t="s">
        <v>12</v>
      </c>
      <c r="I37" s="5" t="s">
        <v>15</v>
      </c>
      <c r="J37" s="23" t="s">
        <v>43</v>
      </c>
      <c r="K37" s="18">
        <f>2.5</f>
        <v>2.5</v>
      </c>
      <c r="L37" s="18">
        <f>13</f>
        <v>13</v>
      </c>
      <c r="M37" s="18">
        <f>13</f>
        <v>13</v>
      </c>
      <c r="N37" s="34">
        <v>5</v>
      </c>
      <c r="O37" s="34">
        <v>5</v>
      </c>
      <c r="S37" s="4" t="s">
        <v>34</v>
      </c>
    </row>
    <row r="38" spans="1:19" s="4" customFormat="1" ht="21" customHeight="1">
      <c r="A38" s="2">
        <v>18</v>
      </c>
      <c r="B38" s="5" t="s">
        <v>18</v>
      </c>
      <c r="C38" s="5" t="s">
        <v>13</v>
      </c>
      <c r="D38" s="5" t="s">
        <v>0</v>
      </c>
      <c r="E38" s="5" t="s">
        <v>0</v>
      </c>
      <c r="F38" s="5" t="s">
        <v>10</v>
      </c>
      <c r="G38" s="5" t="s">
        <v>11</v>
      </c>
      <c r="H38" s="5" t="s">
        <v>12</v>
      </c>
      <c r="I38" s="5" t="s">
        <v>15</v>
      </c>
      <c r="J38" s="25" t="s">
        <v>31</v>
      </c>
      <c r="K38" s="18">
        <f aca="true" t="shared" si="1" ref="K38:O39">K39</f>
        <v>6</v>
      </c>
      <c r="L38" s="18">
        <f t="shared" si="1"/>
        <v>0</v>
      </c>
      <c r="M38" s="18">
        <f t="shared" si="1"/>
        <v>0</v>
      </c>
      <c r="N38" s="18">
        <f t="shared" si="1"/>
        <v>6</v>
      </c>
      <c r="O38" s="18">
        <f t="shared" si="1"/>
        <v>6</v>
      </c>
      <c r="R38" s="4" t="s">
        <v>34</v>
      </c>
      <c r="S38" s="4" t="s">
        <v>34</v>
      </c>
    </row>
    <row r="39" spans="1:21" s="4" customFormat="1" ht="42.75" customHeight="1">
      <c r="A39" s="2">
        <v>19</v>
      </c>
      <c r="B39" s="5" t="s">
        <v>18</v>
      </c>
      <c r="C39" s="5" t="s">
        <v>13</v>
      </c>
      <c r="D39" s="5" t="s">
        <v>0</v>
      </c>
      <c r="E39" s="5" t="s">
        <v>0</v>
      </c>
      <c r="F39" s="5" t="s">
        <v>56</v>
      </c>
      <c r="G39" s="5" t="s">
        <v>11</v>
      </c>
      <c r="H39" s="5" t="s">
        <v>12</v>
      </c>
      <c r="I39" s="5" t="s">
        <v>15</v>
      </c>
      <c r="J39" s="22" t="s">
        <v>57</v>
      </c>
      <c r="K39" s="18">
        <f t="shared" si="1"/>
        <v>6</v>
      </c>
      <c r="L39" s="18">
        <f t="shared" si="1"/>
        <v>0</v>
      </c>
      <c r="M39" s="18">
        <f t="shared" si="1"/>
        <v>0</v>
      </c>
      <c r="N39" s="18">
        <f t="shared" si="1"/>
        <v>6</v>
      </c>
      <c r="O39" s="18">
        <f t="shared" si="1"/>
        <v>6</v>
      </c>
      <c r="U39" s="4" t="s">
        <v>34</v>
      </c>
    </row>
    <row r="40" spans="1:19" s="4" customFormat="1" ht="39.75" customHeight="1">
      <c r="A40" s="2">
        <v>20</v>
      </c>
      <c r="B40" s="5" t="s">
        <v>18</v>
      </c>
      <c r="C40" s="5" t="s">
        <v>13</v>
      </c>
      <c r="D40" s="5" t="s">
        <v>0</v>
      </c>
      <c r="E40" s="5" t="s">
        <v>0</v>
      </c>
      <c r="F40" s="5" t="s">
        <v>33</v>
      </c>
      <c r="G40" s="5" t="s">
        <v>17</v>
      </c>
      <c r="H40" s="5" t="s">
        <v>12</v>
      </c>
      <c r="I40" s="5" t="s">
        <v>15</v>
      </c>
      <c r="J40" s="23" t="s">
        <v>45</v>
      </c>
      <c r="K40" s="18">
        <v>6</v>
      </c>
      <c r="L40" s="19"/>
      <c r="M40" s="19"/>
      <c r="N40" s="34">
        <f>6</f>
        <v>6</v>
      </c>
      <c r="O40" s="34">
        <f>6</f>
        <v>6</v>
      </c>
      <c r="R40" s="4" t="s">
        <v>34</v>
      </c>
      <c r="S40" s="4" t="s">
        <v>34</v>
      </c>
    </row>
    <row r="41" spans="1:15" s="4" customFormat="1" ht="21" customHeight="1">
      <c r="A41" s="2">
        <v>21</v>
      </c>
      <c r="B41" s="5" t="s">
        <v>10</v>
      </c>
      <c r="C41" s="5" t="s">
        <v>1</v>
      </c>
      <c r="D41" s="5" t="s">
        <v>11</v>
      </c>
      <c r="E41" s="5" t="s">
        <v>11</v>
      </c>
      <c r="F41" s="5" t="s">
        <v>10</v>
      </c>
      <c r="G41" s="5" t="s">
        <v>11</v>
      </c>
      <c r="H41" s="5" t="s">
        <v>12</v>
      </c>
      <c r="I41" s="5" t="s">
        <v>10</v>
      </c>
      <c r="J41" s="26" t="s">
        <v>28</v>
      </c>
      <c r="K41" s="18">
        <f>K42</f>
        <v>8261.7</v>
      </c>
      <c r="L41" s="18" t="e">
        <f>L42</f>
        <v>#N/A</v>
      </c>
      <c r="M41" s="18" t="e">
        <f>M42</f>
        <v>#N/A</v>
      </c>
      <c r="N41" s="18">
        <f>N42</f>
        <v>8214.800000000001</v>
      </c>
      <c r="O41" s="18">
        <f>O42</f>
        <v>8131.4</v>
      </c>
    </row>
    <row r="42" spans="1:15" s="4" customFormat="1" ht="27" customHeight="1">
      <c r="A42" s="2">
        <v>22</v>
      </c>
      <c r="B42" s="5" t="s">
        <v>10</v>
      </c>
      <c r="C42" s="5" t="s">
        <v>1</v>
      </c>
      <c r="D42" s="5" t="s">
        <v>16</v>
      </c>
      <c r="E42" s="5" t="s">
        <v>11</v>
      </c>
      <c r="F42" s="5" t="s">
        <v>10</v>
      </c>
      <c r="G42" s="5" t="s">
        <v>11</v>
      </c>
      <c r="H42" s="5" t="s">
        <v>12</v>
      </c>
      <c r="I42" s="5" t="s">
        <v>10</v>
      </c>
      <c r="J42" s="27" t="s">
        <v>29</v>
      </c>
      <c r="K42" s="18">
        <f>K43+K51+K57</f>
        <v>8261.7</v>
      </c>
      <c r="L42" s="18" t="e">
        <f>L43+L51+L57</f>
        <v>#N/A</v>
      </c>
      <c r="M42" s="18" t="e">
        <f>M43+M51+M57</f>
        <v>#N/A</v>
      </c>
      <c r="N42" s="18">
        <f>N43+N51+N57</f>
        <v>8214.800000000001</v>
      </c>
      <c r="O42" s="18">
        <f>O43+O51+O57</f>
        <v>8131.4</v>
      </c>
    </row>
    <row r="43" spans="1:21" s="4" customFormat="1" ht="39" customHeight="1">
      <c r="A43" s="2">
        <v>23</v>
      </c>
      <c r="B43" s="5" t="s">
        <v>10</v>
      </c>
      <c r="C43" s="5" t="s">
        <v>1</v>
      </c>
      <c r="D43" s="5" t="s">
        <v>16</v>
      </c>
      <c r="E43" s="5" t="s">
        <v>17</v>
      </c>
      <c r="F43" s="5" t="s">
        <v>10</v>
      </c>
      <c r="G43" s="5" t="s">
        <v>11</v>
      </c>
      <c r="H43" s="5" t="s">
        <v>12</v>
      </c>
      <c r="I43" s="5">
        <v>150</v>
      </c>
      <c r="J43" s="24" t="s">
        <v>49</v>
      </c>
      <c r="K43" s="18">
        <f>K44+K46+K48</f>
        <v>7916.5</v>
      </c>
      <c r="L43" s="18">
        <f>L44+L46+L48</f>
        <v>5267.9</v>
      </c>
      <c r="M43" s="18">
        <f>M44+M46+M48</f>
        <v>5267.9</v>
      </c>
      <c r="N43" s="18">
        <f>N44+N46+N48</f>
        <v>7916.5</v>
      </c>
      <c r="O43" s="18">
        <f>O44+O46+O48</f>
        <v>7916.5</v>
      </c>
      <c r="R43" s="4" t="s">
        <v>34</v>
      </c>
      <c r="T43" s="4" t="s">
        <v>34</v>
      </c>
      <c r="U43" s="4" t="s">
        <v>34</v>
      </c>
    </row>
    <row r="44" spans="1:18" s="4" customFormat="1" ht="39" customHeight="1">
      <c r="A44" s="2">
        <v>24</v>
      </c>
      <c r="B44" s="5" t="s">
        <v>10</v>
      </c>
      <c r="C44" s="5" t="s">
        <v>1</v>
      </c>
      <c r="D44" s="5" t="s">
        <v>16</v>
      </c>
      <c r="E44" s="5" t="s">
        <v>55</v>
      </c>
      <c r="F44" s="5" t="s">
        <v>20</v>
      </c>
      <c r="G44" s="5" t="s">
        <v>11</v>
      </c>
      <c r="H44" s="5" t="s">
        <v>12</v>
      </c>
      <c r="I44" s="5" t="s">
        <v>51</v>
      </c>
      <c r="J44" s="24" t="s">
        <v>62</v>
      </c>
      <c r="K44" s="18">
        <f>K45</f>
        <v>1153.6</v>
      </c>
      <c r="L44" s="18">
        <f>L45</f>
        <v>1888.6</v>
      </c>
      <c r="M44" s="18">
        <f>M45</f>
        <v>1888.6</v>
      </c>
      <c r="N44" s="18">
        <f>N45</f>
        <v>370.3</v>
      </c>
      <c r="O44" s="18">
        <f>O45</f>
        <v>370.3</v>
      </c>
      <c r="R44" s="4" t="s">
        <v>34</v>
      </c>
    </row>
    <row r="45" spans="1:20" s="4" customFormat="1" ht="43.5" customHeight="1">
      <c r="A45" s="2">
        <v>25</v>
      </c>
      <c r="B45" s="5" t="s">
        <v>19</v>
      </c>
      <c r="C45" s="5" t="s">
        <v>1</v>
      </c>
      <c r="D45" s="5" t="s">
        <v>16</v>
      </c>
      <c r="E45" s="5" t="s">
        <v>55</v>
      </c>
      <c r="F45" s="5" t="s">
        <v>20</v>
      </c>
      <c r="G45" s="5" t="s">
        <v>17</v>
      </c>
      <c r="H45" s="5" t="s">
        <v>12</v>
      </c>
      <c r="I45" s="5" t="s">
        <v>51</v>
      </c>
      <c r="J45" s="24" t="s">
        <v>68</v>
      </c>
      <c r="K45" s="18">
        <f>1153.6</f>
        <v>1153.6</v>
      </c>
      <c r="L45" s="18">
        <v>1888.6</v>
      </c>
      <c r="M45" s="18">
        <v>1888.6</v>
      </c>
      <c r="N45" s="18">
        <f>370.3</f>
        <v>370.3</v>
      </c>
      <c r="O45" s="18">
        <f>370.3</f>
        <v>370.3</v>
      </c>
      <c r="T45" s="4" t="s">
        <v>34</v>
      </c>
    </row>
    <row r="46" spans="1:15" s="4" customFormat="1" ht="43.5" customHeight="1">
      <c r="A46" s="2">
        <v>26</v>
      </c>
      <c r="B46" s="5" t="s">
        <v>10</v>
      </c>
      <c r="C46" s="5" t="s">
        <v>1</v>
      </c>
      <c r="D46" s="5" t="s">
        <v>16</v>
      </c>
      <c r="E46" s="5" t="s">
        <v>63</v>
      </c>
      <c r="F46" s="5" t="s">
        <v>20</v>
      </c>
      <c r="G46" s="5" t="s">
        <v>11</v>
      </c>
      <c r="H46" s="5" t="s">
        <v>12</v>
      </c>
      <c r="I46" s="5" t="s">
        <v>51</v>
      </c>
      <c r="J46" s="24" t="s">
        <v>66</v>
      </c>
      <c r="K46" s="18">
        <f>K47</f>
        <v>6022.9</v>
      </c>
      <c r="L46" s="18">
        <f>L47</f>
        <v>3379.3</v>
      </c>
      <c r="M46" s="18">
        <f>M47</f>
        <v>3379.3</v>
      </c>
      <c r="N46" s="18">
        <f>N47</f>
        <v>6806.2</v>
      </c>
      <c r="O46" s="18">
        <f>O47</f>
        <v>6806.2</v>
      </c>
    </row>
    <row r="47" spans="1:21" s="12" customFormat="1" ht="68.25" customHeight="1">
      <c r="A47" s="2">
        <v>27</v>
      </c>
      <c r="B47" s="5" t="s">
        <v>19</v>
      </c>
      <c r="C47" s="5" t="s">
        <v>1</v>
      </c>
      <c r="D47" s="5" t="s">
        <v>16</v>
      </c>
      <c r="E47" s="5" t="s">
        <v>63</v>
      </c>
      <c r="F47" s="5" t="s">
        <v>20</v>
      </c>
      <c r="G47" s="5" t="s">
        <v>17</v>
      </c>
      <c r="H47" s="5" t="s">
        <v>12</v>
      </c>
      <c r="I47" s="5">
        <v>150</v>
      </c>
      <c r="J47" s="22" t="s">
        <v>67</v>
      </c>
      <c r="K47" s="18">
        <f>6022.9</f>
        <v>6022.9</v>
      </c>
      <c r="L47" s="18">
        <v>3379.3</v>
      </c>
      <c r="M47" s="18">
        <v>3379.3</v>
      </c>
      <c r="N47" s="18">
        <f>6806.2</f>
        <v>6806.2</v>
      </c>
      <c r="O47" s="18">
        <f>6806.2</f>
        <v>6806.2</v>
      </c>
      <c r="Q47" s="12" t="s">
        <v>34</v>
      </c>
      <c r="R47" s="12" t="s">
        <v>34</v>
      </c>
      <c r="U47" s="12" t="s">
        <v>34</v>
      </c>
    </row>
    <row r="48" spans="1:15" s="12" customFormat="1" ht="36.75" customHeight="1">
      <c r="A48" s="2">
        <v>28</v>
      </c>
      <c r="B48" s="5" t="s">
        <v>10</v>
      </c>
      <c r="C48" s="5" t="s">
        <v>1</v>
      </c>
      <c r="D48" s="5" t="s">
        <v>16</v>
      </c>
      <c r="E48" s="5" t="s">
        <v>58</v>
      </c>
      <c r="F48" s="5" t="s">
        <v>26</v>
      </c>
      <c r="G48" s="5" t="s">
        <v>11</v>
      </c>
      <c r="H48" s="5" t="s">
        <v>12</v>
      </c>
      <c r="I48" s="5" t="s">
        <v>51</v>
      </c>
      <c r="J48" s="22" t="s">
        <v>59</v>
      </c>
      <c r="K48" s="18">
        <f aca="true" t="shared" si="2" ref="K48:O49">K49</f>
        <v>740</v>
      </c>
      <c r="L48" s="18">
        <f t="shared" si="2"/>
        <v>0</v>
      </c>
      <c r="M48" s="18">
        <f t="shared" si="2"/>
        <v>0</v>
      </c>
      <c r="N48" s="18">
        <f t="shared" si="2"/>
        <v>740</v>
      </c>
      <c r="O48" s="18">
        <f t="shared" si="2"/>
        <v>740</v>
      </c>
    </row>
    <row r="49" spans="1:19" s="12" customFormat="1" ht="48.75" customHeight="1">
      <c r="A49" s="2">
        <v>29</v>
      </c>
      <c r="B49" s="5" t="s">
        <v>10</v>
      </c>
      <c r="C49" s="5" t="s">
        <v>1</v>
      </c>
      <c r="D49" s="5" t="s">
        <v>16</v>
      </c>
      <c r="E49" s="5" t="s">
        <v>58</v>
      </c>
      <c r="F49" s="5" t="s">
        <v>26</v>
      </c>
      <c r="G49" s="5" t="s">
        <v>17</v>
      </c>
      <c r="H49" s="5" t="s">
        <v>12</v>
      </c>
      <c r="I49" s="5" t="s">
        <v>51</v>
      </c>
      <c r="J49" s="22" t="s">
        <v>64</v>
      </c>
      <c r="K49" s="18">
        <f t="shared" si="2"/>
        <v>740</v>
      </c>
      <c r="L49" s="18">
        <f t="shared" si="2"/>
        <v>0</v>
      </c>
      <c r="M49" s="18">
        <f t="shared" si="2"/>
        <v>0</v>
      </c>
      <c r="N49" s="18">
        <f t="shared" si="2"/>
        <v>740</v>
      </c>
      <c r="O49" s="18">
        <f t="shared" si="2"/>
        <v>740</v>
      </c>
      <c r="R49" s="12" t="s">
        <v>34</v>
      </c>
      <c r="S49" s="12" t="s">
        <v>34</v>
      </c>
    </row>
    <row r="50" spans="1:18" s="12" customFormat="1" ht="54" customHeight="1">
      <c r="A50" s="2">
        <v>30</v>
      </c>
      <c r="B50" s="5" t="s">
        <v>19</v>
      </c>
      <c r="C50" s="5" t="s">
        <v>1</v>
      </c>
      <c r="D50" s="5" t="s">
        <v>16</v>
      </c>
      <c r="E50" s="5" t="s">
        <v>58</v>
      </c>
      <c r="F50" s="5" t="s">
        <v>26</v>
      </c>
      <c r="G50" s="5" t="s">
        <v>17</v>
      </c>
      <c r="H50" s="5" t="s">
        <v>73</v>
      </c>
      <c r="I50" s="5" t="s">
        <v>51</v>
      </c>
      <c r="J50" s="22" t="s">
        <v>92</v>
      </c>
      <c r="K50" s="18">
        <f>740</f>
        <v>740</v>
      </c>
      <c r="L50" s="18"/>
      <c r="M50" s="18"/>
      <c r="N50" s="18">
        <f>740</f>
        <v>740</v>
      </c>
      <c r="O50" s="18">
        <f>740</f>
        <v>740</v>
      </c>
      <c r="R50" s="12" t="s">
        <v>34</v>
      </c>
    </row>
    <row r="51" spans="1:15" s="6" customFormat="1" ht="29.25" customHeight="1">
      <c r="A51" s="2">
        <v>31</v>
      </c>
      <c r="B51" s="5" t="s">
        <v>10</v>
      </c>
      <c r="C51" s="5" t="s">
        <v>1</v>
      </c>
      <c r="D51" s="5" t="s">
        <v>16</v>
      </c>
      <c r="E51" s="5" t="s">
        <v>48</v>
      </c>
      <c r="F51" s="5" t="s">
        <v>10</v>
      </c>
      <c r="G51" s="5" t="s">
        <v>11</v>
      </c>
      <c r="H51" s="5" t="s">
        <v>12</v>
      </c>
      <c r="I51" s="5">
        <v>150</v>
      </c>
      <c r="J51" s="28" t="s">
        <v>47</v>
      </c>
      <c r="K51" s="18">
        <f>K54+K56</f>
        <v>94.10000000000001</v>
      </c>
      <c r="L51" s="18">
        <f>L54+L56</f>
        <v>0</v>
      </c>
      <c r="M51" s="18">
        <f>M54+M56</f>
        <v>0</v>
      </c>
      <c r="N51" s="18">
        <f>N54+N56</f>
        <v>84.60000000000001</v>
      </c>
      <c r="O51" s="18">
        <f>O54+O56</f>
        <v>1.2</v>
      </c>
    </row>
    <row r="52" spans="1:19" s="6" customFormat="1" ht="41.25" customHeight="1">
      <c r="A52" s="2">
        <v>32</v>
      </c>
      <c r="B52" s="5" t="s">
        <v>10</v>
      </c>
      <c r="C52" s="5" t="s">
        <v>1</v>
      </c>
      <c r="D52" s="5" t="s">
        <v>16</v>
      </c>
      <c r="E52" s="5" t="s">
        <v>48</v>
      </c>
      <c r="F52" s="5" t="s">
        <v>22</v>
      </c>
      <c r="G52" s="5" t="s">
        <v>11</v>
      </c>
      <c r="H52" s="5" t="s">
        <v>12</v>
      </c>
      <c r="I52" s="5" t="s">
        <v>51</v>
      </c>
      <c r="J52" s="28" t="s">
        <v>54</v>
      </c>
      <c r="K52" s="18">
        <f>K53</f>
        <v>1.2</v>
      </c>
      <c r="L52" s="18" t="e">
        <f>#N/A</f>
        <v>#N/A</v>
      </c>
      <c r="M52" s="18" t="e">
        <f>#N/A</f>
        <v>#N/A</v>
      </c>
      <c r="N52" s="18">
        <f>N53</f>
        <v>1.2</v>
      </c>
      <c r="O52" s="18">
        <f>O53</f>
        <v>1.2</v>
      </c>
      <c r="S52" s="6" t="s">
        <v>34</v>
      </c>
    </row>
    <row r="53" spans="1:18" s="6" customFormat="1" ht="45.75" customHeight="1">
      <c r="A53" s="2">
        <v>33</v>
      </c>
      <c r="B53" s="5" t="s">
        <v>10</v>
      </c>
      <c r="C53" s="5" t="s">
        <v>1</v>
      </c>
      <c r="D53" s="5" t="s">
        <v>16</v>
      </c>
      <c r="E53" s="5" t="s">
        <v>48</v>
      </c>
      <c r="F53" s="5" t="s">
        <v>22</v>
      </c>
      <c r="G53" s="5" t="s">
        <v>17</v>
      </c>
      <c r="H53" s="5" t="s">
        <v>12</v>
      </c>
      <c r="I53" s="5" t="s">
        <v>51</v>
      </c>
      <c r="J53" s="28" t="s">
        <v>95</v>
      </c>
      <c r="K53" s="18">
        <f>K54</f>
        <v>1.2</v>
      </c>
      <c r="L53" s="18" t="e">
        <f>#N/A</f>
        <v>#N/A</v>
      </c>
      <c r="M53" s="18" t="e">
        <f>#N/A</f>
        <v>#N/A</v>
      </c>
      <c r="N53" s="18">
        <f>N54</f>
        <v>1.2</v>
      </c>
      <c r="O53" s="18">
        <f>O54</f>
        <v>1.2</v>
      </c>
      <c r="R53" s="6" t="s">
        <v>34</v>
      </c>
    </row>
    <row r="54" spans="1:22" s="12" customFormat="1" ht="70.5" customHeight="1">
      <c r="A54" s="2">
        <v>34</v>
      </c>
      <c r="B54" s="5" t="s">
        <v>19</v>
      </c>
      <c r="C54" s="5" t="s">
        <v>21</v>
      </c>
      <c r="D54" s="5" t="s">
        <v>16</v>
      </c>
      <c r="E54" s="5" t="s">
        <v>48</v>
      </c>
      <c r="F54" s="5" t="s">
        <v>22</v>
      </c>
      <c r="G54" s="5" t="s">
        <v>17</v>
      </c>
      <c r="H54" s="5" t="s">
        <v>27</v>
      </c>
      <c r="I54" s="5">
        <v>150</v>
      </c>
      <c r="J54" s="29" t="s">
        <v>96</v>
      </c>
      <c r="K54" s="18">
        <f>1.2</f>
        <v>1.2</v>
      </c>
      <c r="L54" s="19"/>
      <c r="M54" s="19"/>
      <c r="N54" s="18">
        <f>1.2</f>
        <v>1.2</v>
      </c>
      <c r="O54" s="18">
        <f>1.2</f>
        <v>1.2</v>
      </c>
      <c r="Q54" s="39"/>
      <c r="S54" s="12" t="s">
        <v>34</v>
      </c>
      <c r="T54" s="12" t="s">
        <v>34</v>
      </c>
      <c r="U54" s="12" t="s">
        <v>34</v>
      </c>
      <c r="V54" s="12" t="s">
        <v>34</v>
      </c>
    </row>
    <row r="55" spans="1:15" s="12" customFormat="1" ht="59.25" customHeight="1">
      <c r="A55" s="2">
        <v>35</v>
      </c>
      <c r="B55" s="5" t="s">
        <v>10</v>
      </c>
      <c r="C55" s="5" t="s">
        <v>1</v>
      </c>
      <c r="D55" s="5" t="s">
        <v>16</v>
      </c>
      <c r="E55" s="5" t="s">
        <v>40</v>
      </c>
      <c r="F55" s="5" t="s">
        <v>41</v>
      </c>
      <c r="G55" s="5" t="s">
        <v>11</v>
      </c>
      <c r="H55" s="5" t="s">
        <v>12</v>
      </c>
      <c r="I55" s="5" t="s">
        <v>51</v>
      </c>
      <c r="J55" s="29" t="s">
        <v>93</v>
      </c>
      <c r="K55" s="18">
        <f>K56</f>
        <v>92.9</v>
      </c>
      <c r="L55" s="18">
        <f>L56</f>
        <v>0</v>
      </c>
      <c r="M55" s="18">
        <f>M56</f>
        <v>0</v>
      </c>
      <c r="N55" s="18">
        <f>N56</f>
        <v>83.4</v>
      </c>
      <c r="O55" s="18">
        <f>O56</f>
        <v>0</v>
      </c>
    </row>
    <row r="56" spans="1:22" s="12" customFormat="1" ht="57.75" customHeight="1">
      <c r="A56" s="2">
        <v>36</v>
      </c>
      <c r="B56" s="5" t="s">
        <v>19</v>
      </c>
      <c r="C56" s="5" t="s">
        <v>1</v>
      </c>
      <c r="D56" s="5" t="s">
        <v>16</v>
      </c>
      <c r="E56" s="5" t="s">
        <v>40</v>
      </c>
      <c r="F56" s="5" t="s">
        <v>41</v>
      </c>
      <c r="G56" s="5" t="s">
        <v>17</v>
      </c>
      <c r="H56" s="5" t="s">
        <v>12</v>
      </c>
      <c r="I56" s="5">
        <v>150</v>
      </c>
      <c r="J56" s="29" t="s">
        <v>94</v>
      </c>
      <c r="K56" s="18">
        <f>80.2+12.7</f>
        <v>92.9</v>
      </c>
      <c r="L56" s="19"/>
      <c r="M56" s="19"/>
      <c r="N56" s="18">
        <f>83.4</f>
        <v>83.4</v>
      </c>
      <c r="O56" s="18">
        <f>0</f>
        <v>0</v>
      </c>
      <c r="S56" s="12" t="s">
        <v>34</v>
      </c>
      <c r="U56" s="12" t="s">
        <v>34</v>
      </c>
      <c r="V56" s="12" t="s">
        <v>34</v>
      </c>
    </row>
    <row r="57" spans="1:22" s="6" customFormat="1" ht="33.75" customHeight="1">
      <c r="A57" s="2">
        <v>37</v>
      </c>
      <c r="B57" s="5" t="s">
        <v>10</v>
      </c>
      <c r="C57" s="5" t="s">
        <v>1</v>
      </c>
      <c r="D57" s="5" t="s">
        <v>16</v>
      </c>
      <c r="E57" s="5" t="s">
        <v>60</v>
      </c>
      <c r="F57" s="5" t="s">
        <v>10</v>
      </c>
      <c r="G57" s="5" t="s">
        <v>11</v>
      </c>
      <c r="H57" s="5" t="s">
        <v>12</v>
      </c>
      <c r="I57" s="5">
        <v>150</v>
      </c>
      <c r="J57" s="30" t="s">
        <v>61</v>
      </c>
      <c r="K57" s="18">
        <f>K58</f>
        <v>251.1</v>
      </c>
      <c r="L57" s="18" t="e">
        <f>#N/A</f>
        <v>#N/A</v>
      </c>
      <c r="M57" s="18" t="e">
        <f>#N/A</f>
        <v>#N/A</v>
      </c>
      <c r="N57" s="18">
        <f>N58</f>
        <v>213.7</v>
      </c>
      <c r="O57" s="18">
        <f>O58</f>
        <v>213.7</v>
      </c>
      <c r="S57" s="6" t="s">
        <v>34</v>
      </c>
      <c r="T57" s="6" t="s">
        <v>34</v>
      </c>
      <c r="U57" s="6" t="s">
        <v>34</v>
      </c>
      <c r="V57" s="6" t="s">
        <v>34</v>
      </c>
    </row>
    <row r="58" spans="1:19" s="6" customFormat="1" ht="33.75" customHeight="1">
      <c r="A58" s="2">
        <v>38</v>
      </c>
      <c r="B58" s="5" t="s">
        <v>10</v>
      </c>
      <c r="C58" s="5" t="s">
        <v>1</v>
      </c>
      <c r="D58" s="5" t="s">
        <v>16</v>
      </c>
      <c r="E58" s="5" t="s">
        <v>46</v>
      </c>
      <c r="F58" s="5" t="s">
        <v>26</v>
      </c>
      <c r="G58" s="5" t="s">
        <v>11</v>
      </c>
      <c r="H58" s="5" t="s">
        <v>12</v>
      </c>
      <c r="I58" s="5" t="s">
        <v>51</v>
      </c>
      <c r="J58" s="30" t="s">
        <v>52</v>
      </c>
      <c r="K58" s="18">
        <f>K59</f>
        <v>251.1</v>
      </c>
      <c r="L58" s="18">
        <f>L59</f>
        <v>0</v>
      </c>
      <c r="M58" s="18">
        <f>M59</f>
        <v>0</v>
      </c>
      <c r="N58" s="18">
        <f>N59</f>
        <v>213.7</v>
      </c>
      <c r="O58" s="18">
        <f>O59</f>
        <v>213.7</v>
      </c>
      <c r="S58" s="6" t="s">
        <v>34</v>
      </c>
    </row>
    <row r="59" spans="1:19" s="6" customFormat="1" ht="33.75" customHeight="1">
      <c r="A59" s="2">
        <v>39</v>
      </c>
      <c r="B59" s="5" t="s">
        <v>10</v>
      </c>
      <c r="C59" s="5" t="s">
        <v>1</v>
      </c>
      <c r="D59" s="5" t="s">
        <v>16</v>
      </c>
      <c r="E59" s="5" t="s">
        <v>46</v>
      </c>
      <c r="F59" s="5" t="s">
        <v>26</v>
      </c>
      <c r="G59" s="5" t="s">
        <v>17</v>
      </c>
      <c r="H59" s="5" t="s">
        <v>12</v>
      </c>
      <c r="I59" s="5" t="s">
        <v>51</v>
      </c>
      <c r="J59" s="30" t="s">
        <v>53</v>
      </c>
      <c r="K59" s="18">
        <f>K60+K61+K62</f>
        <v>251.1</v>
      </c>
      <c r="L59" s="18">
        <f>L61+L62</f>
        <v>0</v>
      </c>
      <c r="M59" s="18">
        <f>M61+M62</f>
        <v>0</v>
      </c>
      <c r="N59" s="18">
        <f>N61+N62</f>
        <v>213.7</v>
      </c>
      <c r="O59" s="18">
        <f>O61+O62</f>
        <v>213.7</v>
      </c>
      <c r="S59" s="6" t="s">
        <v>34</v>
      </c>
    </row>
    <row r="60" spans="1:16" s="6" customFormat="1" ht="55.5" customHeight="1">
      <c r="A60" s="2">
        <v>40</v>
      </c>
      <c r="B60" s="5" t="s">
        <v>19</v>
      </c>
      <c r="C60" s="5" t="s">
        <v>1</v>
      </c>
      <c r="D60" s="5" t="s">
        <v>16</v>
      </c>
      <c r="E60" s="5" t="s">
        <v>46</v>
      </c>
      <c r="F60" s="5" t="s">
        <v>26</v>
      </c>
      <c r="G60" s="5" t="s">
        <v>17</v>
      </c>
      <c r="H60" s="5" t="s">
        <v>106</v>
      </c>
      <c r="I60" s="5" t="s">
        <v>51</v>
      </c>
      <c r="J60" s="30" t="s">
        <v>105</v>
      </c>
      <c r="K60" s="18">
        <f>37.4</f>
        <v>37.4</v>
      </c>
      <c r="L60" s="18"/>
      <c r="M60" s="18"/>
      <c r="N60" s="18">
        <f>0</f>
        <v>0</v>
      </c>
      <c r="O60" s="18">
        <f>0</f>
        <v>0</v>
      </c>
      <c r="P60" s="12"/>
    </row>
    <row r="61" spans="1:23" s="12" customFormat="1" ht="57.75" customHeight="1">
      <c r="A61" s="2">
        <v>41</v>
      </c>
      <c r="B61" s="5" t="s">
        <v>19</v>
      </c>
      <c r="C61" s="5" t="s">
        <v>1</v>
      </c>
      <c r="D61" s="5" t="s">
        <v>16</v>
      </c>
      <c r="E61" s="5" t="s">
        <v>46</v>
      </c>
      <c r="F61" s="5" t="s">
        <v>26</v>
      </c>
      <c r="G61" s="5" t="s">
        <v>17</v>
      </c>
      <c r="H61" s="5" t="s">
        <v>69</v>
      </c>
      <c r="I61" s="5">
        <v>150</v>
      </c>
      <c r="J61" s="29" t="s">
        <v>65</v>
      </c>
      <c r="K61" s="18">
        <v>60</v>
      </c>
      <c r="L61" s="19"/>
      <c r="M61" s="19"/>
      <c r="N61" s="18">
        <v>60</v>
      </c>
      <c r="O61" s="18">
        <v>60</v>
      </c>
      <c r="R61" s="12" t="s">
        <v>34</v>
      </c>
      <c r="S61" s="12" t="s">
        <v>34</v>
      </c>
      <c r="T61" s="12" t="s">
        <v>34</v>
      </c>
      <c r="V61" s="12" t="s">
        <v>34</v>
      </c>
      <c r="W61" s="12" t="s">
        <v>34</v>
      </c>
    </row>
    <row r="62" spans="1:19" s="12" customFormat="1" ht="57.75" customHeight="1">
      <c r="A62" s="2">
        <v>42</v>
      </c>
      <c r="B62" s="36" t="s">
        <v>19</v>
      </c>
      <c r="C62" s="36" t="s">
        <v>1</v>
      </c>
      <c r="D62" s="36" t="s">
        <v>16</v>
      </c>
      <c r="E62" s="36" t="s">
        <v>46</v>
      </c>
      <c r="F62" s="36" t="s">
        <v>26</v>
      </c>
      <c r="G62" s="36" t="s">
        <v>17</v>
      </c>
      <c r="H62" s="36" t="s">
        <v>70</v>
      </c>
      <c r="I62" s="36">
        <v>150</v>
      </c>
      <c r="J62" s="37" t="s">
        <v>71</v>
      </c>
      <c r="K62" s="34">
        <f>153.7</f>
        <v>153.7</v>
      </c>
      <c r="L62" s="38"/>
      <c r="M62" s="38"/>
      <c r="N62" s="34">
        <f>153.7</f>
        <v>153.7</v>
      </c>
      <c r="O62" s="34">
        <f>153.7</f>
        <v>153.7</v>
      </c>
      <c r="S62" s="12" t="s">
        <v>34</v>
      </c>
    </row>
    <row r="63" spans="1:20" s="4" customFormat="1" ht="15.75" customHeight="1">
      <c r="A63" s="41" t="s">
        <v>32</v>
      </c>
      <c r="B63" s="41"/>
      <c r="C63" s="41"/>
      <c r="D63" s="41"/>
      <c r="E63" s="41"/>
      <c r="F63" s="41"/>
      <c r="G63" s="41"/>
      <c r="H63" s="41"/>
      <c r="I63" s="41"/>
      <c r="J63" s="41"/>
      <c r="K63" s="32">
        <f>K21+K41</f>
        <v>8512</v>
      </c>
      <c r="L63" s="32" t="e">
        <f>L21+L41</f>
        <v>#REF!</v>
      </c>
      <c r="M63" s="32" t="e">
        <f>M21+M41</f>
        <v>#REF!</v>
      </c>
      <c r="N63" s="32">
        <f>N21+N41</f>
        <v>8459.1</v>
      </c>
      <c r="O63" s="32">
        <f>O21+O41</f>
        <v>8378.699999999999</v>
      </c>
      <c r="P63" s="13"/>
      <c r="S63" s="4" t="s">
        <v>34</v>
      </c>
      <c r="T63" s="4" t="s">
        <v>34</v>
      </c>
    </row>
    <row r="64" spans="1:21" s="4" customFormat="1" ht="27.75" customHeight="1">
      <c r="A64" s="7"/>
      <c r="B64" s="8"/>
      <c r="C64" s="8"/>
      <c r="D64" s="8"/>
      <c r="E64" s="8"/>
      <c r="F64" s="8"/>
      <c r="G64" s="8"/>
      <c r="H64" s="8"/>
      <c r="I64" s="8"/>
      <c r="J64" s="9"/>
      <c r="K64" s="10"/>
      <c r="L64" s="9"/>
      <c r="M64" s="9"/>
      <c r="N64" s="10"/>
      <c r="O64" s="10"/>
      <c r="T64" s="4" t="s">
        <v>34</v>
      </c>
      <c r="U64" s="4" t="s">
        <v>34</v>
      </c>
    </row>
    <row r="65" s="4" customFormat="1" ht="12.75">
      <c r="A65" s="11"/>
    </row>
    <row r="66" s="4" customFormat="1" ht="12.75"/>
    <row r="67" s="4" customFormat="1" ht="12.75"/>
    <row r="79" ht="12.75">
      <c r="O79" t="s">
        <v>34</v>
      </c>
    </row>
  </sheetData>
  <sheetProtection/>
  <mergeCells count="23">
    <mergeCell ref="G13:G19"/>
    <mergeCell ref="K12:K19"/>
    <mergeCell ref="B12:I12"/>
    <mergeCell ref="B13:B19"/>
    <mergeCell ref="N1:O1"/>
    <mergeCell ref="J3:O3"/>
    <mergeCell ref="K4:O4"/>
    <mergeCell ref="O12:O19"/>
    <mergeCell ref="J2:O2"/>
    <mergeCell ref="N6:O6"/>
    <mergeCell ref="J7:O7"/>
    <mergeCell ref="J8:O8"/>
    <mergeCell ref="K9:O9"/>
    <mergeCell ref="A63:J63"/>
    <mergeCell ref="H13:H19"/>
    <mergeCell ref="N12:N19"/>
    <mergeCell ref="I13:I19"/>
    <mergeCell ref="E13:E19"/>
    <mergeCell ref="A12:A19"/>
    <mergeCell ref="J12:J19"/>
    <mergeCell ref="C13:C19"/>
    <mergeCell ref="D13:D19"/>
    <mergeCell ref="F13:F19"/>
  </mergeCells>
  <printOptions/>
  <pageMargins left="0.5905511811023623" right="0.1968503937007874" top="0.1968503937007874" bottom="0.1968503937007874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2021-10-28T07:45:06Z</cp:lastPrinted>
  <dcterms:created xsi:type="dcterms:W3CDTF">2005-06-15T06:50:43Z</dcterms:created>
  <dcterms:modified xsi:type="dcterms:W3CDTF">2024-02-28T03:21:20Z</dcterms:modified>
  <cp:category/>
  <cp:version/>
  <cp:contentType/>
  <cp:contentStatus/>
</cp:coreProperties>
</file>