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1340" windowHeight="8115" activeTab="0"/>
  </bookViews>
  <sheets>
    <sheet name="Лист1" sheetId="1" r:id="rId1"/>
  </sheets>
  <definedNames>
    <definedName name="_xlnm.Print_Area" localSheetId="0">'Лист1'!$A$1:$F$41</definedName>
  </definedNames>
  <calcPr fullCalcOnLoad="1"/>
</workbook>
</file>

<file path=xl/sharedStrings.xml><?xml version="1.0" encoding="utf-8"?>
<sst xmlns="http://schemas.openxmlformats.org/spreadsheetml/2006/main" count="70" uniqueCount="70">
  <si>
    <t>Раздел/</t>
  </si>
  <si>
    <t>подраздел</t>
  </si>
  <si>
    <t>Общегосударственные вопросы</t>
  </si>
  <si>
    <t>1102</t>
  </si>
  <si>
    <t>Массовый спорт</t>
  </si>
  <si>
    <t>Национальная экономика</t>
  </si>
  <si>
    <t>Жилищно-коммунальное хозяйство</t>
  </si>
  <si>
    <t>Коммунальное хозяйство</t>
  </si>
  <si>
    <t>0100</t>
  </si>
  <si>
    <t>0104</t>
  </si>
  <si>
    <t>0300</t>
  </si>
  <si>
    <t>0400</t>
  </si>
  <si>
    <t>0500</t>
  </si>
  <si>
    <t>0502</t>
  </si>
  <si>
    <t>Другие вопросы в области жилищно-коммунального хозяйства</t>
  </si>
  <si>
    <t>№    строки</t>
  </si>
  <si>
    <t>Наименование показателя бюджетной классификации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</si>
  <si>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</si>
  <si>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</si>
  <si>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0314</t>
  </si>
  <si>
    <t>0505</t>
  </si>
  <si>
    <t>0102</t>
  </si>
  <si>
    <t>(тыс. рублей)</t>
  </si>
  <si>
    <t>1400</t>
  </si>
  <si>
    <t>Другие общегосударственные вопросы</t>
  </si>
  <si>
    <t>0113</t>
  </si>
  <si>
    <t>0200</t>
  </si>
  <si>
    <t>0203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</si>
  <si>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</si>
  <si>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</si>
  <si>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Российской Федерации и муниципального образования</t>
  </si>
  <si>
    <t>Физическая культура и спорт</t>
  </si>
  <si>
    <t>1100</t>
  </si>
  <si>
    <t>Условно утвержденные расходы</t>
  </si>
  <si>
    <t>Дорожное хозяйство (дорожные фонды)</t>
  </si>
  <si>
    <t>0409</t>
  </si>
  <si>
    <t>0501</t>
  </si>
  <si>
    <t>0503</t>
  </si>
  <si>
    <t>Жилищное хозяйство</t>
  </si>
  <si>
    <t>Благоустройство</t>
  </si>
  <si>
    <t>1403</t>
  </si>
  <si>
    <t>Прочие межбюджетные трансферты общего характера</t>
  </si>
  <si>
    <t>0111</t>
  </si>
  <si>
    <t>Резервные фонды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</si>
  <si>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</si>
  <si>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</si>
  <si>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</si>
  <si>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Межбюджетные трансферты общего характера бюджетам бюджетной системы Российской Федерации</t>
  </si>
  <si>
    <t xml:space="preserve">  ИТОГО РАСХОДОВ</t>
  </si>
  <si>
    <t>0412</t>
  </si>
  <si>
    <t xml:space="preserve">Другие вопросы в области национальной экономики
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</si>
  <si>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</si>
  <si>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</si>
  <si>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Сумма 2023 год</t>
  </si>
  <si>
    <t>Сумма 2024 год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</si>
  <si>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</si>
  <si>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0310</t>
  </si>
  <si>
    <t>1000</t>
  </si>
  <si>
    <t>Социальная политика</t>
  </si>
  <si>
    <t>1001</t>
  </si>
  <si>
    <t>Пенсионное обеспечение</t>
  </si>
  <si>
    <t>Сумма 2025 год</t>
  </si>
  <si>
    <t>Распределение бюджетных ассигнований по разделам и подразделам бюджетной классификации расходов                                                                        бюджетов Российской Федерации на 2023 год и  плановый период 2024 - 2025 годов</t>
  </si>
  <si>
    <t xml:space="preserve">Приложение № 3
к Решению Большеулуйского сельского Совета депутатов от 23.12.2022 № 143
</t>
  </si>
  <si>
    <t>0900</t>
  </si>
  <si>
    <t>0909</t>
  </si>
  <si>
    <t>Здравоохранение</t>
  </si>
  <si>
    <t>Другие вопросы в области здравоохранения</t>
  </si>
  <si>
    <t>1006</t>
  </si>
  <si>
    <t>Приложение № 3
к Решению Большеулуйского сельского Совета депутатов от 21.12.2023 № 219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</si>
</sst>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?"/>
  </numFmts>
  <fonts count="47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b/>
      <sz val="12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 vertical="distributed"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vertical="top" wrapText="1"/>
    </xf>
    <xf numFmtId="4" fontId="0" fillId="0" borderId="0" xfId="0" applyNumberFormat="1" applyFill="1" applyAlignment="1">
      <alignment horizontal="left" wrapText="1" shrinkToFit="1"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5" fillId="0" borderId="1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 wrapText="1"/>
    </xf>
    <xf numFmtId="0" fontId="8" fillId="0" borderId="0" xfId="0" applyFont="1" applyFill="1" applyAlignment="1">
      <alignment/>
    </xf>
    <xf numFmtId="2" fontId="5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2" fontId="5" fillId="0" borderId="10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185" fontId="7" fillId="0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5" fontId="5" fillId="32" borderId="10" xfId="0" applyNumberFormat="1" applyFont="1" applyFill="1" applyBorder="1" applyAlignment="1">
      <alignment horizontal="right" vertical="center" wrapText="1"/>
    </xf>
    <xf numFmtId="185" fontId="7" fillId="32" borderId="10" xfId="0" applyNumberFormat="1" applyFont="1" applyFill="1" applyBorder="1" applyAlignment="1">
      <alignment horizontal="right" vertical="center" wrapText="1"/>
    </xf>
    <xf numFmtId="0" fontId="45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0" fontId="45" fillId="0" borderId="0" xfId="0" applyFont="1" applyFill="1" applyAlignment="1">
      <alignment/>
    </xf>
    <xf numFmtId="184" fontId="45" fillId="0" borderId="0" xfId="0" applyNumberFormat="1" applyFont="1" applyFill="1" applyAlignment="1">
      <alignment/>
    </xf>
    <xf numFmtId="184" fontId="46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left" vertical="top" wrapText="1"/>
    </xf>
    <xf numFmtId="4" fontId="0" fillId="0" borderId="0" xfId="0" applyNumberFormat="1" applyAlignment="1">
      <alignment horizontal="left" vertical="top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top" wrapText="1"/>
    </xf>
    <xf numFmtId="4" fontId="1" fillId="0" borderId="0" xfId="0" applyNumberFormat="1" applyFont="1" applyFill="1" applyAlignment="1">
      <alignment horizontal="right" wrapText="1" shrinkToFit="1"/>
    </xf>
    <xf numFmtId="4" fontId="1" fillId="0" borderId="0" xfId="0" applyNumberFormat="1" applyFont="1" applyFill="1" applyAlignment="1">
      <alignment wrapText="1" shrinkToFit="1"/>
    </xf>
    <xf numFmtId="0" fontId="2" fillId="0" borderId="0" xfId="0" applyFont="1" applyFill="1" applyAlignment="1">
      <alignment horizontal="center" vertical="distributed" wrapText="1"/>
    </xf>
    <xf numFmtId="0" fontId="0" fillId="0" borderId="0" xfId="0" applyFill="1" applyAlignment="1">
      <alignment horizontal="center" vertical="distributed" wrapText="1"/>
    </xf>
    <xf numFmtId="0" fontId="0" fillId="0" borderId="0" xfId="0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2"/>
  <sheetViews>
    <sheetView tabSelected="1" zoomScaleSheetLayoutView="100" workbookViewId="0" topLeftCell="A1">
      <selection activeCell="J8" sqref="J8"/>
    </sheetView>
  </sheetViews>
  <sheetFormatPr defaultColWidth="9.00390625" defaultRowHeight="12.75"/>
  <cols>
    <col min="1" max="1" width="6.125" style="19" customWidth="1"/>
    <col min="2" max="2" width="77.625" style="0" customWidth="1"/>
    <col min="3" max="3" width="11.00390625" style="0" customWidth="1"/>
    <col min="4" max="4" width="16.125" style="11" customWidth="1"/>
    <col min="5" max="5" width="17.00390625" style="11" customWidth="1"/>
    <col min="6" max="6" width="18.375" style="11" customWidth="1"/>
    <col min="7" max="7" width="12.75390625" style="0" customWidth="1"/>
  </cols>
  <sheetData>
    <row r="1" spans="5:6" ht="48.75" customHeight="1">
      <c r="E1" s="32" t="s">
        <v>69</v>
      </c>
      <c r="F1" s="33"/>
    </row>
    <row r="2" spans="5:6" ht="12.75">
      <c r="E2" s="32" t="s">
        <v>63</v>
      </c>
      <c r="F2" s="32"/>
    </row>
    <row r="3" spans="5:6" ht="12.75">
      <c r="E3" s="32"/>
      <c r="F3" s="32"/>
    </row>
    <row r="4" spans="5:6" ht="26.25" customHeight="1">
      <c r="E4" s="32"/>
      <c r="F4" s="32"/>
    </row>
    <row r="5" spans="1:6" s="1" customFormat="1" ht="27.75" customHeight="1">
      <c r="A5" s="2"/>
      <c r="B5" s="5"/>
      <c r="C5" s="4"/>
      <c r="D5" s="9"/>
      <c r="E5" s="9"/>
      <c r="F5" s="9"/>
    </row>
    <row r="6" spans="1:6" s="1" customFormat="1" ht="35.25" customHeight="1">
      <c r="A6" s="6"/>
      <c r="B6" s="38" t="s">
        <v>62</v>
      </c>
      <c r="C6" s="39"/>
      <c r="D6" s="39"/>
      <c r="E6" s="40"/>
      <c r="F6" s="40"/>
    </row>
    <row r="7" spans="1:6" s="1" customFormat="1" ht="20.25" customHeight="1">
      <c r="A7" s="2"/>
      <c r="B7" s="3"/>
      <c r="D7" s="10"/>
      <c r="E7" s="36" t="s">
        <v>22</v>
      </c>
      <c r="F7" s="37"/>
    </row>
    <row r="8" spans="1:7" s="13" customFormat="1" ht="15.75" customHeight="1">
      <c r="A8" s="34" t="s">
        <v>15</v>
      </c>
      <c r="B8" s="35" t="s">
        <v>16</v>
      </c>
      <c r="C8" s="12" t="s">
        <v>0</v>
      </c>
      <c r="D8" s="35" t="s">
        <v>53</v>
      </c>
      <c r="E8" s="35" t="s">
        <v>54</v>
      </c>
      <c r="F8" s="35" t="s">
        <v>61</v>
      </c>
      <c r="G8" s="26"/>
    </row>
    <row r="9" spans="1:7" s="13" customFormat="1" ht="15.75">
      <c r="A9" s="34"/>
      <c r="B9" s="35"/>
      <c r="C9" s="12" t="s">
        <v>1</v>
      </c>
      <c r="D9" s="35"/>
      <c r="E9" s="35"/>
      <c r="F9" s="35"/>
      <c r="G9" s="26"/>
    </row>
    <row r="10" spans="1:7" s="13" customFormat="1" ht="15.75">
      <c r="A10" s="14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26"/>
    </row>
    <row r="11" spans="1:7" s="16" customFormat="1" ht="15.75">
      <c r="A11" s="31">
        <v>1</v>
      </c>
      <c r="B11" s="15" t="s">
        <v>2</v>
      </c>
      <c r="C11" s="21" t="s">
        <v>8</v>
      </c>
      <c r="D11" s="22">
        <f>SUM(D12:D17)</f>
        <v>11064.5</v>
      </c>
      <c r="E11" s="22">
        <f>SUM(E12:E17)</f>
        <v>9703.900000000001</v>
      </c>
      <c r="F11" s="22">
        <f>SUM(F12:F17)</f>
        <v>9703.900000000001</v>
      </c>
      <c r="G11" s="27"/>
    </row>
    <row r="12" spans="1:7" s="7" customFormat="1" ht="31.5">
      <c r="A12" s="31">
        <v>2</v>
      </c>
      <c r="B12" s="8" t="s">
        <v>30</v>
      </c>
      <c r="C12" s="23" t="s">
        <v>21</v>
      </c>
      <c r="D12" s="24">
        <f>1035+32.8-14.6</f>
        <v>1053.2</v>
      </c>
      <c r="E12" s="24">
        <v>1035</v>
      </c>
      <c r="F12" s="24">
        <v>1035</v>
      </c>
      <c r="G12" s="28"/>
    </row>
    <row r="13" spans="1:7" s="7" customFormat="1" ht="45" customHeight="1">
      <c r="A13" s="31">
        <v>3</v>
      </c>
      <c r="B13" s="8" t="s">
        <v>52</v>
      </c>
      <c r="C13" s="23" t="s">
        <v>51</v>
      </c>
      <c r="D13" s="24">
        <v>20</v>
      </c>
      <c r="E13" s="24">
        <v>20</v>
      </c>
      <c r="F13" s="24">
        <v>20</v>
      </c>
      <c r="G13" s="28"/>
    </row>
    <row r="14" spans="1:7" s="7" customFormat="1" ht="47.25">
      <c r="A14" s="31">
        <v>4</v>
      </c>
      <c r="B14" s="8" t="s">
        <v>46</v>
      </c>
      <c r="C14" s="23" t="s">
        <v>9</v>
      </c>
      <c r="D14" s="24">
        <f>5769.6+131.5+23+100+295.7+14.6+677.1</f>
        <v>7011.500000000001</v>
      </c>
      <c r="E14" s="24">
        <v>5369.6</v>
      </c>
      <c r="F14" s="24">
        <v>5369.6</v>
      </c>
      <c r="G14" s="29">
        <f>470+120+87.1</f>
        <v>677.1</v>
      </c>
    </row>
    <row r="15" spans="1:7" s="7" customFormat="1" ht="31.5">
      <c r="A15" s="31">
        <v>5</v>
      </c>
      <c r="B15" s="8" t="s">
        <v>45</v>
      </c>
      <c r="C15" s="23" t="s">
        <v>44</v>
      </c>
      <c r="D15" s="24">
        <v>398.8</v>
      </c>
      <c r="E15" s="24">
        <v>398.8</v>
      </c>
      <c r="F15" s="24">
        <v>398.8</v>
      </c>
      <c r="G15" s="28"/>
    </row>
    <row r="16" spans="1:7" s="7" customFormat="1" ht="15.75">
      <c r="A16" s="31">
        <v>6</v>
      </c>
      <c r="B16" s="8" t="s">
        <v>43</v>
      </c>
      <c r="C16" s="23" t="s">
        <v>42</v>
      </c>
      <c r="D16" s="24">
        <f>300-149-11-56-84</f>
        <v>0</v>
      </c>
      <c r="E16" s="24">
        <v>300</v>
      </c>
      <c r="F16" s="24">
        <v>300</v>
      </c>
      <c r="G16" s="28">
        <f>-65-19</f>
        <v>-84</v>
      </c>
    </row>
    <row r="17" spans="1:7" s="7" customFormat="1" ht="15.75">
      <c r="A17" s="31">
        <v>7</v>
      </c>
      <c r="B17" s="8" t="s">
        <v>24</v>
      </c>
      <c r="C17" s="23" t="s">
        <v>25</v>
      </c>
      <c r="D17" s="24">
        <f>2580.5+0.5</f>
        <v>2581</v>
      </c>
      <c r="E17" s="24">
        <v>2580.5</v>
      </c>
      <c r="F17" s="24">
        <v>2580.5</v>
      </c>
      <c r="G17" s="28"/>
    </row>
    <row r="18" spans="1:7" s="16" customFormat="1" ht="15.75">
      <c r="A18" s="31">
        <v>8</v>
      </c>
      <c r="B18" s="15" t="s">
        <v>28</v>
      </c>
      <c r="C18" s="21" t="s">
        <v>26</v>
      </c>
      <c r="D18" s="25">
        <f>SUM(D19)</f>
        <v>468.7</v>
      </c>
      <c r="E18" s="25">
        <f>SUM(E19)</f>
        <v>489.6</v>
      </c>
      <c r="F18" s="25">
        <f>SUM(F19)</f>
        <v>507.5</v>
      </c>
      <c r="G18" s="27"/>
    </row>
    <row r="19" spans="1:7" s="7" customFormat="1" ht="15.75">
      <c r="A19" s="31">
        <v>9</v>
      </c>
      <c r="B19" s="8" t="s">
        <v>29</v>
      </c>
      <c r="C19" s="23" t="s">
        <v>27</v>
      </c>
      <c r="D19" s="24">
        <v>468.7</v>
      </c>
      <c r="E19" s="24">
        <v>489.6</v>
      </c>
      <c r="F19" s="24">
        <v>507.5</v>
      </c>
      <c r="G19" s="29"/>
    </row>
    <row r="20" spans="1:7" s="16" customFormat="1" ht="15.75">
      <c r="A20" s="31">
        <v>10</v>
      </c>
      <c r="B20" s="15" t="s">
        <v>17</v>
      </c>
      <c r="C20" s="21" t="s">
        <v>10</v>
      </c>
      <c r="D20" s="25">
        <f>D22+D21</f>
        <v>1216.4</v>
      </c>
      <c r="E20" s="25">
        <f>E22+E21</f>
        <v>400</v>
      </c>
      <c r="F20" s="25">
        <f>F22+F21</f>
        <v>400</v>
      </c>
      <c r="G20" s="27"/>
    </row>
    <row r="21" spans="1:7" s="7" customFormat="1" ht="36.75" customHeight="1">
      <c r="A21" s="31">
        <v>11</v>
      </c>
      <c r="B21" s="8" t="s">
        <v>55</v>
      </c>
      <c r="C21" s="23" t="s">
        <v>56</v>
      </c>
      <c r="D21" s="24">
        <f>330+700.5+15</f>
        <v>1045.5</v>
      </c>
      <c r="E21" s="24">
        <v>330</v>
      </c>
      <c r="F21" s="24">
        <v>330</v>
      </c>
      <c r="G21" s="28"/>
    </row>
    <row r="22" spans="1:7" s="7" customFormat="1" ht="31.5">
      <c r="A22" s="31">
        <v>12</v>
      </c>
      <c r="B22" s="8" t="s">
        <v>18</v>
      </c>
      <c r="C22" s="23" t="s">
        <v>19</v>
      </c>
      <c r="D22" s="24">
        <f>70+100+0.9</f>
        <v>170.9</v>
      </c>
      <c r="E22" s="24">
        <v>70</v>
      </c>
      <c r="F22" s="24">
        <v>70</v>
      </c>
      <c r="G22" s="28">
        <v>0.9</v>
      </c>
    </row>
    <row r="23" spans="1:7" s="16" customFormat="1" ht="15.75">
      <c r="A23" s="31">
        <v>13</v>
      </c>
      <c r="B23" s="15" t="s">
        <v>5</v>
      </c>
      <c r="C23" s="21" t="s">
        <v>11</v>
      </c>
      <c r="D23" s="25">
        <f>D24+D25</f>
        <v>9231.1</v>
      </c>
      <c r="E23" s="25">
        <f>E24+E25</f>
        <v>5904.7</v>
      </c>
      <c r="F23" s="25">
        <f>F24+F25</f>
        <v>5904.7</v>
      </c>
      <c r="G23" s="27"/>
    </row>
    <row r="24" spans="1:7" s="7" customFormat="1" ht="15.75">
      <c r="A24" s="31">
        <v>14</v>
      </c>
      <c r="B24" s="17" t="s">
        <v>34</v>
      </c>
      <c r="C24" s="23" t="s">
        <v>35</v>
      </c>
      <c r="D24" s="24">
        <f>5804.7+3007+104.4+150</f>
        <v>9066.1</v>
      </c>
      <c r="E24" s="24">
        <v>5804.7</v>
      </c>
      <c r="F24" s="24">
        <v>5804.7</v>
      </c>
      <c r="G24" s="29"/>
    </row>
    <row r="25" spans="1:7" s="7" customFormat="1" ht="16.5" customHeight="1">
      <c r="A25" s="31">
        <v>15</v>
      </c>
      <c r="B25" s="20" t="s">
        <v>50</v>
      </c>
      <c r="C25" s="23" t="s">
        <v>49</v>
      </c>
      <c r="D25" s="24">
        <f>100+65</f>
        <v>165</v>
      </c>
      <c r="E25" s="24">
        <v>100</v>
      </c>
      <c r="F25" s="24">
        <v>100</v>
      </c>
      <c r="G25" s="29">
        <v>65</v>
      </c>
    </row>
    <row r="26" spans="1:7" s="16" customFormat="1" ht="15.75">
      <c r="A26" s="31">
        <v>16</v>
      </c>
      <c r="B26" s="15" t="s">
        <v>6</v>
      </c>
      <c r="C26" s="21" t="s">
        <v>12</v>
      </c>
      <c r="D26" s="25">
        <f>D27+D28+D29+D30</f>
        <v>20388.5</v>
      </c>
      <c r="E26" s="25">
        <f>E27+E28+E29+E30</f>
        <v>15032.599999999999</v>
      </c>
      <c r="F26" s="25">
        <f>F27+F28+F29+F30</f>
        <v>14628.8</v>
      </c>
      <c r="G26" s="27"/>
    </row>
    <row r="27" spans="1:7" s="7" customFormat="1" ht="15.75">
      <c r="A27" s="31">
        <v>17</v>
      </c>
      <c r="B27" s="8" t="s">
        <v>38</v>
      </c>
      <c r="C27" s="23" t="s">
        <v>36</v>
      </c>
      <c r="D27" s="24">
        <f>3140+500-42+42-100-200+155.1</f>
        <v>3495.1</v>
      </c>
      <c r="E27" s="24">
        <v>3140</v>
      </c>
      <c r="F27" s="24">
        <v>3140</v>
      </c>
      <c r="G27" s="29">
        <f>90.1+65</f>
        <v>155.1</v>
      </c>
    </row>
    <row r="28" spans="1:7" s="7" customFormat="1" ht="15.75">
      <c r="A28" s="31">
        <v>18</v>
      </c>
      <c r="B28" s="8" t="s">
        <v>7</v>
      </c>
      <c r="C28" s="23" t="s">
        <v>13</v>
      </c>
      <c r="D28" s="24">
        <f>3500+500+-35+49+135+30-227.3</f>
        <v>3951.7</v>
      </c>
      <c r="E28" s="24">
        <v>3500</v>
      </c>
      <c r="F28" s="24">
        <v>3500</v>
      </c>
      <c r="G28" s="29">
        <f>-96-0.9-130.4</f>
        <v>-227.3</v>
      </c>
    </row>
    <row r="29" spans="1:7" s="7" customFormat="1" ht="15.75">
      <c r="A29" s="31">
        <v>19</v>
      </c>
      <c r="B29" s="8" t="s">
        <v>39</v>
      </c>
      <c r="C29" s="23" t="s">
        <v>37</v>
      </c>
      <c r="D29" s="24">
        <f>5990+771.6-14+2352.7+949.7-66+67.1</f>
        <v>10051.1</v>
      </c>
      <c r="E29" s="24">
        <v>5039.9</v>
      </c>
      <c r="F29" s="24">
        <v>4636.1</v>
      </c>
      <c r="G29" s="29">
        <f>64.7+45-120+19+58.4</f>
        <v>67.1</v>
      </c>
    </row>
    <row r="30" spans="1:7" s="7" customFormat="1" ht="15.75">
      <c r="A30" s="31">
        <v>20</v>
      </c>
      <c r="B30" s="8" t="s">
        <v>14</v>
      </c>
      <c r="C30" s="23" t="s">
        <v>20</v>
      </c>
      <c r="D30" s="24">
        <f>3352.7+174.7-84-552.8</f>
        <v>2890.5999999999995</v>
      </c>
      <c r="E30" s="24">
        <v>3352.7</v>
      </c>
      <c r="F30" s="24">
        <v>3352.7</v>
      </c>
      <c r="G30" s="29">
        <f>-528.8-24</f>
        <v>-552.8</v>
      </c>
    </row>
    <row r="31" spans="1:7" s="7" customFormat="1" ht="15.75">
      <c r="A31" s="31">
        <v>21</v>
      </c>
      <c r="B31" s="15" t="s">
        <v>66</v>
      </c>
      <c r="C31" s="21" t="s">
        <v>64</v>
      </c>
      <c r="D31" s="25">
        <f>D32</f>
        <v>45.3</v>
      </c>
      <c r="E31" s="25">
        <f>E32</f>
        <v>0</v>
      </c>
      <c r="F31" s="25">
        <f>F32</f>
        <v>0</v>
      </c>
      <c r="G31" s="29"/>
    </row>
    <row r="32" spans="1:7" s="7" customFormat="1" ht="15.75">
      <c r="A32" s="31">
        <v>22</v>
      </c>
      <c r="B32" s="8" t="s">
        <v>67</v>
      </c>
      <c r="C32" s="23" t="s">
        <v>65</v>
      </c>
      <c r="D32" s="24">
        <v>45.3</v>
      </c>
      <c r="E32" s="24">
        <v>0</v>
      </c>
      <c r="F32" s="24">
        <v>0</v>
      </c>
      <c r="G32" s="29"/>
    </row>
    <row r="33" spans="1:7" s="7" customFormat="1" ht="15.75">
      <c r="A33" s="31">
        <v>23</v>
      </c>
      <c r="B33" s="15" t="s">
        <v>58</v>
      </c>
      <c r="C33" s="21" t="s">
        <v>57</v>
      </c>
      <c r="D33" s="25">
        <f>D34+D35</f>
        <v>148.3</v>
      </c>
      <c r="E33" s="25">
        <f>E34+E35</f>
        <v>48</v>
      </c>
      <c r="F33" s="25">
        <f>F34+F35</f>
        <v>48</v>
      </c>
      <c r="G33" s="29"/>
    </row>
    <row r="34" spans="1:7" s="7" customFormat="1" ht="15.75">
      <c r="A34" s="31">
        <v>24</v>
      </c>
      <c r="B34" s="8" t="s">
        <v>60</v>
      </c>
      <c r="C34" s="23" t="s">
        <v>59</v>
      </c>
      <c r="D34" s="24">
        <f>48+2.3</f>
        <v>50.3</v>
      </c>
      <c r="E34" s="24">
        <v>48</v>
      </c>
      <c r="F34" s="24">
        <v>48</v>
      </c>
      <c r="G34" s="29">
        <v>2.3</v>
      </c>
    </row>
    <row r="35" spans="1:7" s="7" customFormat="1" ht="15.75">
      <c r="A35" s="31">
        <v>25</v>
      </c>
      <c r="B35" s="8"/>
      <c r="C35" s="23" t="s">
        <v>68</v>
      </c>
      <c r="D35" s="24">
        <f>11+11+56+20</f>
        <v>98</v>
      </c>
      <c r="E35" s="24">
        <v>0</v>
      </c>
      <c r="F35" s="24">
        <v>0</v>
      </c>
      <c r="G35" s="29">
        <v>20</v>
      </c>
    </row>
    <row r="36" spans="1:7" s="16" customFormat="1" ht="15.75">
      <c r="A36" s="31">
        <v>26</v>
      </c>
      <c r="B36" s="15" t="s">
        <v>31</v>
      </c>
      <c r="C36" s="21" t="s">
        <v>32</v>
      </c>
      <c r="D36" s="25">
        <f>SUM(D37)</f>
        <v>4716.9</v>
      </c>
      <c r="E36" s="25">
        <f>SUM(E37)</f>
        <v>4716.9</v>
      </c>
      <c r="F36" s="25">
        <f>SUM(F37)</f>
        <v>4716.9</v>
      </c>
      <c r="G36" s="27"/>
    </row>
    <row r="37" spans="1:7" s="7" customFormat="1" ht="15.75">
      <c r="A37" s="31">
        <v>27</v>
      </c>
      <c r="B37" s="8" t="s">
        <v>4</v>
      </c>
      <c r="C37" s="23" t="s">
        <v>3</v>
      </c>
      <c r="D37" s="24">
        <v>4716.9</v>
      </c>
      <c r="E37" s="24">
        <v>4716.9</v>
      </c>
      <c r="F37" s="24">
        <v>4716.9</v>
      </c>
      <c r="G37" s="28"/>
    </row>
    <row r="38" spans="1:7" s="16" customFormat="1" ht="31.5">
      <c r="A38" s="31">
        <v>28</v>
      </c>
      <c r="B38" s="15" t="s">
        <v>47</v>
      </c>
      <c r="C38" s="21" t="s">
        <v>23</v>
      </c>
      <c r="D38" s="25">
        <f>SUM(D39)</f>
        <v>13109.5</v>
      </c>
      <c r="E38" s="25">
        <f>SUM(E39)</f>
        <v>14367.6</v>
      </c>
      <c r="F38" s="25">
        <f>SUM(F39)</f>
        <v>14367.6</v>
      </c>
      <c r="G38" s="27"/>
    </row>
    <row r="39" spans="1:7" s="7" customFormat="1" ht="15.75">
      <c r="A39" s="31">
        <v>29</v>
      </c>
      <c r="B39" s="17" t="s">
        <v>41</v>
      </c>
      <c r="C39" s="23" t="s">
        <v>40</v>
      </c>
      <c r="D39" s="24">
        <v>13109.5</v>
      </c>
      <c r="E39" s="24">
        <v>14367.6</v>
      </c>
      <c r="F39" s="24">
        <v>14367.6</v>
      </c>
      <c r="G39" s="28"/>
    </row>
    <row r="40" spans="1:7" s="7" customFormat="1" ht="15.75">
      <c r="A40" s="31">
        <v>30</v>
      </c>
      <c r="B40" s="8" t="s">
        <v>33</v>
      </c>
      <c r="C40" s="23"/>
      <c r="D40" s="24"/>
      <c r="E40" s="24">
        <v>1257.2</v>
      </c>
      <c r="F40" s="24">
        <v>2559.4</v>
      </c>
      <c r="G40" s="28"/>
    </row>
    <row r="41" spans="1:7" s="16" customFormat="1" ht="15.75">
      <c r="A41" s="31">
        <v>31</v>
      </c>
      <c r="B41" s="15" t="s">
        <v>48</v>
      </c>
      <c r="C41" s="21"/>
      <c r="D41" s="22">
        <f>D11+D18+D20+D23+D26+D36+D38+D40+D33+D31</f>
        <v>60389.200000000004</v>
      </c>
      <c r="E41" s="22">
        <f>E11+E18+E20+E23+E26+E36+E38+E40+E33+E31</f>
        <v>51920.49999999999</v>
      </c>
      <c r="F41" s="22">
        <f>F11+F18+F20+F23+F26+F36+F38+F40+F33+F31</f>
        <v>52836.8</v>
      </c>
      <c r="G41" s="30">
        <f>SUM(G11:G40)</f>
        <v>123.40000000000002</v>
      </c>
    </row>
    <row r="42" spans="1:6" s="1" customFormat="1" ht="15" customHeight="1">
      <c r="A42" s="18"/>
      <c r="D42" s="10"/>
      <c r="E42" s="10"/>
      <c r="F42" s="10"/>
    </row>
    <row r="43" spans="1:6" s="1" customFormat="1" ht="15" customHeight="1">
      <c r="A43" s="18"/>
      <c r="D43" s="10"/>
      <c r="E43" s="10"/>
      <c r="F43" s="10"/>
    </row>
    <row r="44" spans="1:6" s="1" customFormat="1" ht="15" customHeight="1">
      <c r="A44" s="18"/>
      <c r="D44" s="10"/>
      <c r="E44" s="10"/>
      <c r="F44" s="10"/>
    </row>
    <row r="45" spans="1:6" s="1" customFormat="1" ht="12.75">
      <c r="A45" s="18"/>
      <c r="D45" s="10"/>
      <c r="E45" s="10"/>
      <c r="F45" s="10"/>
    </row>
    <row r="46" spans="1:6" s="1" customFormat="1" ht="12.75">
      <c r="A46" s="18"/>
      <c r="D46" s="10"/>
      <c r="E46" s="10"/>
      <c r="F46" s="10"/>
    </row>
    <row r="47" spans="1:6" s="1" customFormat="1" ht="12.75">
      <c r="A47" s="18"/>
      <c r="D47" s="10"/>
      <c r="E47" s="10"/>
      <c r="F47" s="10"/>
    </row>
    <row r="48" spans="1:6" s="1" customFormat="1" ht="12.75">
      <c r="A48" s="18"/>
      <c r="D48" s="10"/>
      <c r="E48" s="10"/>
      <c r="F48" s="10"/>
    </row>
    <row r="49" spans="1:6" s="1" customFormat="1" ht="12.75">
      <c r="A49" s="18"/>
      <c r="D49" s="10"/>
      <c r="E49" s="10"/>
      <c r="F49" s="10"/>
    </row>
    <row r="50" spans="1:6" s="1" customFormat="1" ht="12.75">
      <c r="A50" s="18"/>
      <c r="D50" s="10"/>
      <c r="E50" s="10"/>
      <c r="F50" s="10"/>
    </row>
    <row r="51" spans="1:6" s="1" customFormat="1" ht="12.75">
      <c r="A51" s="18"/>
      <c r="D51" s="10"/>
      <c r="E51" s="10"/>
      <c r="F51" s="10"/>
    </row>
    <row r="52" spans="1:6" s="1" customFormat="1" ht="12.75">
      <c r="A52" s="18"/>
      <c r="D52" s="10"/>
      <c r="E52" s="10"/>
      <c r="F52" s="10"/>
    </row>
    <row r="53" spans="1:6" s="1" customFormat="1" ht="12.75">
      <c r="A53" s="18"/>
      <c r="D53" s="10"/>
      <c r="E53" s="10"/>
      <c r="F53" s="10"/>
    </row>
    <row r="54" spans="1:6" s="1" customFormat="1" ht="12.75">
      <c r="A54" s="18"/>
      <c r="D54" s="10"/>
      <c r="E54" s="10"/>
      <c r="F54" s="10"/>
    </row>
    <row r="55" spans="1:6" s="1" customFormat="1" ht="12.75">
      <c r="A55" s="18"/>
      <c r="D55" s="10"/>
      <c r="E55" s="10"/>
      <c r="F55" s="10"/>
    </row>
    <row r="56" spans="1:6" s="1" customFormat="1" ht="12.75">
      <c r="A56" s="18"/>
      <c r="D56" s="10"/>
      <c r="E56" s="10"/>
      <c r="F56" s="10"/>
    </row>
    <row r="57" spans="1:6" s="1" customFormat="1" ht="12.75">
      <c r="A57" s="18"/>
      <c r="D57" s="10"/>
      <c r="E57" s="10"/>
      <c r="F57" s="10"/>
    </row>
    <row r="58" spans="1:6" s="1" customFormat="1" ht="12.75">
      <c r="A58" s="18"/>
      <c r="D58" s="10"/>
      <c r="E58" s="10"/>
      <c r="F58" s="10"/>
    </row>
    <row r="59" spans="1:6" s="1" customFormat="1" ht="12.75">
      <c r="A59" s="18"/>
      <c r="D59" s="10"/>
      <c r="E59" s="10"/>
      <c r="F59" s="10"/>
    </row>
    <row r="60" spans="1:6" s="1" customFormat="1" ht="12.75">
      <c r="A60" s="18"/>
      <c r="D60" s="10"/>
      <c r="E60" s="10"/>
      <c r="F60" s="10"/>
    </row>
    <row r="61" spans="1:6" s="1" customFormat="1" ht="12.75">
      <c r="A61" s="18"/>
      <c r="D61" s="10"/>
      <c r="E61" s="10"/>
      <c r="F61" s="10"/>
    </row>
    <row r="62" spans="1:6" s="1" customFormat="1" ht="12.75">
      <c r="A62" s="18"/>
      <c r="D62" s="10"/>
      <c r="E62" s="10"/>
      <c r="F62" s="10"/>
    </row>
    <row r="63" spans="1:6" s="1" customFormat="1" ht="12.75">
      <c r="A63" s="18"/>
      <c r="D63" s="10"/>
      <c r="E63" s="10"/>
      <c r="F63" s="10"/>
    </row>
    <row r="64" spans="1:6" s="1" customFormat="1" ht="12.75">
      <c r="A64" s="18"/>
      <c r="D64" s="10"/>
      <c r="E64" s="10"/>
      <c r="F64" s="10"/>
    </row>
    <row r="65" spans="1:6" s="1" customFormat="1" ht="12.75">
      <c r="A65" s="18"/>
      <c r="D65" s="10"/>
      <c r="E65" s="10"/>
      <c r="F65" s="10"/>
    </row>
    <row r="66" spans="1:6" s="1" customFormat="1" ht="12.75">
      <c r="A66" s="18"/>
      <c r="D66" s="10"/>
      <c r="E66" s="10"/>
      <c r="F66" s="10"/>
    </row>
    <row r="67" spans="1:6" s="1" customFormat="1" ht="12.75">
      <c r="A67" s="18"/>
      <c r="D67" s="10"/>
      <c r="E67" s="10"/>
      <c r="F67" s="10"/>
    </row>
    <row r="68" spans="1:6" s="1" customFormat="1" ht="12.75">
      <c r="A68" s="18"/>
      <c r="D68" s="10"/>
      <c r="E68" s="10"/>
      <c r="F68" s="10"/>
    </row>
    <row r="69" spans="1:6" s="1" customFormat="1" ht="12.75">
      <c r="A69" s="18"/>
      <c r="D69" s="10"/>
      <c r="E69" s="10"/>
      <c r="F69" s="10"/>
    </row>
    <row r="70" spans="1:6" s="1" customFormat="1" ht="12.75">
      <c r="A70" s="18"/>
      <c r="D70" s="10"/>
      <c r="E70" s="10"/>
      <c r="F70" s="10"/>
    </row>
    <row r="71" spans="1:6" s="1" customFormat="1" ht="12.75">
      <c r="A71" s="18"/>
      <c r="D71" s="10"/>
      <c r="E71" s="10"/>
      <c r="F71" s="10"/>
    </row>
    <row r="72" spans="1:6" s="1" customFormat="1" ht="12.75">
      <c r="A72" s="18"/>
      <c r="D72" s="10"/>
      <c r="E72" s="10"/>
      <c r="F72" s="10"/>
    </row>
    <row r="73" spans="1:6" s="1" customFormat="1" ht="12.75">
      <c r="A73" s="18"/>
      <c r="D73" s="10"/>
      <c r="E73" s="10"/>
      <c r="F73" s="10"/>
    </row>
    <row r="74" spans="1:6" s="1" customFormat="1" ht="12.75">
      <c r="A74" s="18"/>
      <c r="D74" s="10"/>
      <c r="E74" s="10"/>
      <c r="F74" s="10"/>
    </row>
    <row r="75" spans="1:6" s="1" customFormat="1" ht="12.75">
      <c r="A75" s="18"/>
      <c r="D75" s="10"/>
      <c r="E75" s="10"/>
      <c r="F75" s="10"/>
    </row>
    <row r="76" spans="1:6" s="1" customFormat="1" ht="12.75">
      <c r="A76" s="18"/>
      <c r="D76" s="10"/>
      <c r="E76" s="10"/>
      <c r="F76" s="10"/>
    </row>
    <row r="77" spans="1:6" s="1" customFormat="1" ht="12.75">
      <c r="A77" s="18"/>
      <c r="D77" s="10"/>
      <c r="E77" s="10"/>
      <c r="F77" s="10"/>
    </row>
    <row r="78" spans="1:6" s="1" customFormat="1" ht="12.75">
      <c r="A78" s="18"/>
      <c r="D78" s="10"/>
      <c r="E78" s="10"/>
      <c r="F78" s="10"/>
    </row>
    <row r="79" spans="1:6" s="1" customFormat="1" ht="12.75">
      <c r="A79" s="18"/>
      <c r="D79" s="10"/>
      <c r="E79" s="10"/>
      <c r="F79" s="10"/>
    </row>
    <row r="80" spans="1:6" s="1" customFormat="1" ht="12.75">
      <c r="A80" s="18"/>
      <c r="D80" s="10"/>
      <c r="E80" s="10"/>
      <c r="F80" s="10"/>
    </row>
    <row r="81" spans="1:6" s="1" customFormat="1" ht="12.75">
      <c r="A81" s="18"/>
      <c r="D81" s="10"/>
      <c r="E81" s="10"/>
      <c r="F81" s="10"/>
    </row>
    <row r="82" spans="1:6" s="1" customFormat="1" ht="12.75">
      <c r="A82" s="18"/>
      <c r="D82" s="10"/>
      <c r="E82" s="10"/>
      <c r="F82" s="10"/>
    </row>
    <row r="83" spans="1:6" s="1" customFormat="1" ht="12.75">
      <c r="A83" s="18"/>
      <c r="D83" s="10"/>
      <c r="E83" s="10"/>
      <c r="F83" s="10"/>
    </row>
    <row r="84" spans="1:6" s="1" customFormat="1" ht="12.75">
      <c r="A84" s="18"/>
      <c r="D84" s="10"/>
      <c r="E84" s="10"/>
      <c r="F84" s="10"/>
    </row>
    <row r="85" spans="1:6" s="1" customFormat="1" ht="12.75">
      <c r="A85" s="18"/>
      <c r="D85" s="10"/>
      <c r="E85" s="10"/>
      <c r="F85" s="10"/>
    </row>
    <row r="86" spans="1:6" s="1" customFormat="1" ht="12.75">
      <c r="A86" s="18"/>
      <c r="D86" s="10"/>
      <c r="E86" s="10"/>
      <c r="F86" s="10"/>
    </row>
    <row r="87" spans="1:6" s="1" customFormat="1" ht="12.75">
      <c r="A87" s="18"/>
      <c r="D87" s="10"/>
      <c r="E87" s="10"/>
      <c r="F87" s="10"/>
    </row>
    <row r="88" spans="1:6" s="1" customFormat="1" ht="12.75">
      <c r="A88" s="18"/>
      <c r="D88" s="10"/>
      <c r="E88" s="10"/>
      <c r="F88" s="10"/>
    </row>
    <row r="89" spans="1:6" s="1" customFormat="1" ht="12.75">
      <c r="A89" s="18"/>
      <c r="D89" s="10"/>
      <c r="E89" s="10"/>
      <c r="F89" s="10"/>
    </row>
    <row r="90" spans="1:6" s="1" customFormat="1" ht="12.75">
      <c r="A90" s="18"/>
      <c r="D90" s="10"/>
      <c r="E90" s="10"/>
      <c r="F90" s="10"/>
    </row>
    <row r="91" spans="1:6" s="1" customFormat="1" ht="12.75">
      <c r="A91" s="18"/>
      <c r="D91" s="10"/>
      <c r="E91" s="10"/>
      <c r="F91" s="10"/>
    </row>
    <row r="92" spans="1:6" s="1" customFormat="1" ht="12.75">
      <c r="A92" s="18"/>
      <c r="D92" s="10"/>
      <c r="E92" s="10"/>
      <c r="F92" s="10"/>
    </row>
    <row r="93" spans="1:6" s="1" customFormat="1" ht="12.75">
      <c r="A93" s="18"/>
      <c r="D93" s="10"/>
      <c r="E93" s="10"/>
      <c r="F93" s="10"/>
    </row>
    <row r="94" spans="1:6" s="1" customFormat="1" ht="12.75">
      <c r="A94" s="18"/>
      <c r="D94" s="10"/>
      <c r="E94" s="10"/>
      <c r="F94" s="10"/>
    </row>
    <row r="95" spans="1:6" s="1" customFormat="1" ht="12.75">
      <c r="A95" s="18"/>
      <c r="D95" s="10"/>
      <c r="E95" s="10"/>
      <c r="F95" s="10"/>
    </row>
    <row r="96" spans="1:6" s="1" customFormat="1" ht="12.75">
      <c r="A96" s="18"/>
      <c r="D96" s="10"/>
      <c r="E96" s="10"/>
      <c r="F96" s="10"/>
    </row>
    <row r="97" spans="1:6" s="1" customFormat="1" ht="12.75">
      <c r="A97" s="18"/>
      <c r="D97" s="10"/>
      <c r="E97" s="10"/>
      <c r="F97" s="10"/>
    </row>
    <row r="98" spans="1:6" s="1" customFormat="1" ht="12.75">
      <c r="A98" s="18"/>
      <c r="D98" s="10"/>
      <c r="E98" s="10"/>
      <c r="F98" s="10"/>
    </row>
    <row r="99" spans="1:6" s="1" customFormat="1" ht="12.75">
      <c r="A99" s="18"/>
      <c r="D99" s="10"/>
      <c r="E99" s="10"/>
      <c r="F99" s="10"/>
    </row>
    <row r="100" spans="1:6" s="1" customFormat="1" ht="12.75">
      <c r="A100" s="18"/>
      <c r="D100" s="10"/>
      <c r="E100" s="10"/>
      <c r="F100" s="10"/>
    </row>
    <row r="101" spans="1:6" s="1" customFormat="1" ht="12.75">
      <c r="A101" s="18"/>
      <c r="D101" s="10"/>
      <c r="E101" s="10"/>
      <c r="F101" s="10"/>
    </row>
    <row r="102" spans="1:6" s="1" customFormat="1" ht="12.75">
      <c r="A102" s="18"/>
      <c r="D102" s="10"/>
      <c r="E102" s="10"/>
      <c r="F102" s="10"/>
    </row>
    <row r="103" spans="1:6" s="1" customFormat="1" ht="12.75">
      <c r="A103" s="18"/>
      <c r="D103" s="10"/>
      <c r="E103" s="10"/>
      <c r="F103" s="10"/>
    </row>
    <row r="104" spans="1:6" s="1" customFormat="1" ht="12.75">
      <c r="A104" s="18"/>
      <c r="D104" s="10"/>
      <c r="E104" s="10"/>
      <c r="F104" s="10"/>
    </row>
    <row r="105" spans="1:6" s="1" customFormat="1" ht="12.75">
      <c r="A105" s="18"/>
      <c r="D105" s="10"/>
      <c r="E105" s="10"/>
      <c r="F105" s="10"/>
    </row>
    <row r="106" spans="1:6" s="1" customFormat="1" ht="12.75">
      <c r="A106" s="18"/>
      <c r="D106" s="10"/>
      <c r="E106" s="10"/>
      <c r="F106" s="10"/>
    </row>
    <row r="107" spans="1:6" s="1" customFormat="1" ht="12.75">
      <c r="A107" s="18"/>
      <c r="D107" s="10"/>
      <c r="E107" s="10"/>
      <c r="F107" s="10"/>
    </row>
    <row r="108" spans="1:6" s="1" customFormat="1" ht="12.75">
      <c r="A108" s="18"/>
      <c r="D108" s="10"/>
      <c r="E108" s="10"/>
      <c r="F108" s="10"/>
    </row>
    <row r="109" spans="1:6" s="1" customFormat="1" ht="12.75">
      <c r="A109" s="18"/>
      <c r="D109" s="10"/>
      <c r="E109" s="10"/>
      <c r="F109" s="10"/>
    </row>
    <row r="110" spans="1:6" s="1" customFormat="1" ht="12.75">
      <c r="A110" s="18"/>
      <c r="D110" s="10"/>
      <c r="E110" s="10"/>
      <c r="F110" s="10"/>
    </row>
    <row r="111" spans="1:6" s="1" customFormat="1" ht="12.75">
      <c r="A111" s="18"/>
      <c r="D111" s="10"/>
      <c r="E111" s="10"/>
      <c r="F111" s="10"/>
    </row>
    <row r="112" spans="1:6" s="1" customFormat="1" ht="12.75">
      <c r="A112" s="18"/>
      <c r="D112" s="10"/>
      <c r="E112" s="10"/>
      <c r="F112" s="10"/>
    </row>
    <row r="113" spans="1:6" s="1" customFormat="1" ht="12.75">
      <c r="A113" s="18"/>
      <c r="D113" s="10"/>
      <c r="E113" s="10"/>
      <c r="F113" s="10"/>
    </row>
    <row r="114" spans="1:6" s="1" customFormat="1" ht="12.75">
      <c r="A114" s="18"/>
      <c r="D114" s="10"/>
      <c r="E114" s="10"/>
      <c r="F114" s="10"/>
    </row>
    <row r="115" spans="1:6" s="1" customFormat="1" ht="12.75">
      <c r="A115" s="18"/>
      <c r="D115" s="10"/>
      <c r="E115" s="10"/>
      <c r="F115" s="10"/>
    </row>
    <row r="116" spans="1:6" s="1" customFormat="1" ht="12.75">
      <c r="A116" s="18"/>
      <c r="D116" s="10"/>
      <c r="E116" s="10"/>
      <c r="F116" s="10"/>
    </row>
    <row r="117" spans="1:6" s="1" customFormat="1" ht="12.75">
      <c r="A117" s="18"/>
      <c r="D117" s="10"/>
      <c r="E117" s="10"/>
      <c r="F117" s="10"/>
    </row>
    <row r="118" spans="1:6" s="1" customFormat="1" ht="12.75">
      <c r="A118" s="18"/>
      <c r="D118" s="10"/>
      <c r="E118" s="10"/>
      <c r="F118" s="10"/>
    </row>
    <row r="119" spans="1:6" s="1" customFormat="1" ht="12.75">
      <c r="A119" s="18"/>
      <c r="D119" s="10"/>
      <c r="E119" s="10"/>
      <c r="F119" s="10"/>
    </row>
    <row r="120" spans="1:6" s="1" customFormat="1" ht="12.75">
      <c r="A120" s="18"/>
      <c r="D120" s="10"/>
      <c r="E120" s="10"/>
      <c r="F120" s="10"/>
    </row>
    <row r="121" spans="1:6" s="1" customFormat="1" ht="12.75">
      <c r="A121" s="18"/>
      <c r="D121" s="10"/>
      <c r="E121" s="10"/>
      <c r="F121" s="10"/>
    </row>
    <row r="122" spans="1:6" s="1" customFormat="1" ht="12.75">
      <c r="A122" s="18"/>
      <c r="D122" s="10"/>
      <c r="E122" s="10"/>
      <c r="F122" s="10"/>
    </row>
    <row r="123" spans="1:6" s="1" customFormat="1" ht="12.75">
      <c r="A123" s="18"/>
      <c r="D123" s="10"/>
      <c r="E123" s="10"/>
      <c r="F123" s="10"/>
    </row>
    <row r="124" spans="1:6" s="1" customFormat="1" ht="12.75">
      <c r="A124" s="18"/>
      <c r="D124" s="10"/>
      <c r="E124" s="10"/>
      <c r="F124" s="10"/>
    </row>
    <row r="125" spans="1:6" s="1" customFormat="1" ht="12.75">
      <c r="A125" s="18"/>
      <c r="D125" s="10"/>
      <c r="E125" s="10"/>
      <c r="F125" s="10"/>
    </row>
    <row r="126" spans="1:6" s="1" customFormat="1" ht="12.75">
      <c r="A126" s="18"/>
      <c r="D126" s="10"/>
      <c r="E126" s="10"/>
      <c r="F126" s="10"/>
    </row>
    <row r="127" spans="1:6" s="1" customFormat="1" ht="12.75">
      <c r="A127" s="18"/>
      <c r="D127" s="10"/>
      <c r="E127" s="10"/>
      <c r="F127" s="10"/>
    </row>
    <row r="128" spans="1:6" s="1" customFormat="1" ht="12.75">
      <c r="A128" s="18"/>
      <c r="D128" s="10"/>
      <c r="E128" s="10"/>
      <c r="F128" s="10"/>
    </row>
    <row r="129" spans="1:6" s="1" customFormat="1" ht="12.75">
      <c r="A129" s="18"/>
      <c r="D129" s="10"/>
      <c r="E129" s="10"/>
      <c r="F129" s="10"/>
    </row>
    <row r="130" spans="1:6" s="1" customFormat="1" ht="12.75">
      <c r="A130" s="18"/>
      <c r="D130" s="10"/>
      <c r="E130" s="10"/>
      <c r="F130" s="10"/>
    </row>
    <row r="131" spans="1:6" s="1" customFormat="1" ht="12.75">
      <c r="A131" s="18"/>
      <c r="D131" s="10"/>
      <c r="E131" s="10"/>
      <c r="F131" s="10"/>
    </row>
    <row r="132" spans="1:6" s="1" customFormat="1" ht="12.75">
      <c r="A132" s="18"/>
      <c r="D132" s="10"/>
      <c r="E132" s="10"/>
      <c r="F132" s="10"/>
    </row>
    <row r="133" spans="1:6" s="1" customFormat="1" ht="12.75">
      <c r="A133" s="18"/>
      <c r="D133" s="10"/>
      <c r="E133" s="10"/>
      <c r="F133" s="10"/>
    </row>
    <row r="134" spans="1:6" s="1" customFormat="1" ht="12.75">
      <c r="A134" s="18"/>
      <c r="D134" s="10"/>
      <c r="E134" s="10"/>
      <c r="F134" s="10"/>
    </row>
    <row r="135" spans="1:6" s="1" customFormat="1" ht="12.75">
      <c r="A135" s="18"/>
      <c r="D135" s="10"/>
      <c r="E135" s="10"/>
      <c r="F135" s="10"/>
    </row>
    <row r="136" spans="1:6" s="1" customFormat="1" ht="12.75">
      <c r="A136" s="18"/>
      <c r="D136" s="10"/>
      <c r="E136" s="10"/>
      <c r="F136" s="10"/>
    </row>
    <row r="137" spans="1:6" s="1" customFormat="1" ht="12.75">
      <c r="A137" s="18"/>
      <c r="D137" s="10"/>
      <c r="E137" s="10"/>
      <c r="F137" s="10"/>
    </row>
    <row r="138" spans="1:6" s="1" customFormat="1" ht="12.75">
      <c r="A138" s="18"/>
      <c r="D138" s="10"/>
      <c r="E138" s="10"/>
      <c r="F138" s="10"/>
    </row>
    <row r="139" spans="1:6" s="1" customFormat="1" ht="12.75">
      <c r="A139" s="18"/>
      <c r="D139" s="10"/>
      <c r="E139" s="10"/>
      <c r="F139" s="10"/>
    </row>
    <row r="140" spans="1:6" s="1" customFormat="1" ht="12.75">
      <c r="A140" s="18"/>
      <c r="D140" s="10"/>
      <c r="E140" s="10"/>
      <c r="F140" s="10"/>
    </row>
    <row r="141" spans="1:6" s="1" customFormat="1" ht="12.75">
      <c r="A141" s="18"/>
      <c r="D141" s="10"/>
      <c r="E141" s="10"/>
      <c r="F141" s="10"/>
    </row>
    <row r="142" spans="1:6" s="1" customFormat="1" ht="12.75">
      <c r="A142" s="18"/>
      <c r="D142" s="10"/>
      <c r="E142" s="10"/>
      <c r="F142" s="10"/>
    </row>
    <row r="143" spans="1:6" s="1" customFormat="1" ht="12.75">
      <c r="A143" s="18"/>
      <c r="D143" s="10"/>
      <c r="E143" s="10"/>
      <c r="F143" s="10"/>
    </row>
    <row r="144" spans="1:6" s="1" customFormat="1" ht="12.75">
      <c r="A144" s="18"/>
      <c r="D144" s="10"/>
      <c r="E144" s="10"/>
      <c r="F144" s="10"/>
    </row>
    <row r="145" spans="1:6" s="1" customFormat="1" ht="12.75">
      <c r="A145" s="18"/>
      <c r="D145" s="10"/>
      <c r="E145" s="10"/>
      <c r="F145" s="10"/>
    </row>
    <row r="146" spans="1:6" s="1" customFormat="1" ht="12.75">
      <c r="A146" s="18"/>
      <c r="D146" s="10"/>
      <c r="E146" s="10"/>
      <c r="F146" s="10"/>
    </row>
    <row r="147" spans="1:6" s="1" customFormat="1" ht="12.75">
      <c r="A147" s="18"/>
      <c r="D147" s="10"/>
      <c r="E147" s="10"/>
      <c r="F147" s="10"/>
    </row>
    <row r="148" spans="1:6" s="1" customFormat="1" ht="12.75">
      <c r="A148" s="18"/>
      <c r="D148" s="10"/>
      <c r="E148" s="10"/>
      <c r="F148" s="10"/>
    </row>
    <row r="149" spans="1:6" s="1" customFormat="1" ht="12.75">
      <c r="A149" s="18"/>
      <c r="D149" s="10"/>
      <c r="E149" s="10"/>
      <c r="F149" s="10"/>
    </row>
    <row r="150" spans="1:6" s="1" customFormat="1" ht="12.75">
      <c r="A150" s="18"/>
      <c r="D150" s="10"/>
      <c r="E150" s="10"/>
      <c r="F150" s="10"/>
    </row>
    <row r="151" spans="1:6" s="1" customFormat="1" ht="12.75">
      <c r="A151" s="18"/>
      <c r="D151" s="10"/>
      <c r="E151" s="10"/>
      <c r="F151" s="10"/>
    </row>
    <row r="152" spans="1:6" s="1" customFormat="1" ht="12.75">
      <c r="A152" s="18"/>
      <c r="B152"/>
      <c r="D152" s="10"/>
      <c r="E152" s="10"/>
      <c r="F152" s="10"/>
    </row>
  </sheetData>
  <sheetProtection/>
  <mergeCells count="9">
    <mergeCell ref="E1:F1"/>
    <mergeCell ref="E2:F4"/>
    <mergeCell ref="A8:A9"/>
    <mergeCell ref="B8:B9"/>
    <mergeCell ref="E7:F7"/>
    <mergeCell ref="E8:E9"/>
    <mergeCell ref="F8:F9"/>
    <mergeCell ref="D8:D9"/>
    <mergeCell ref="B6:F6"/>
  </mergeCells>
  <printOptions/>
  <pageMargins left="1.1811023622047245" right="0.5905511811023623" top="0.7874015748031497" bottom="0.7874015748031497" header="0" footer="0"/>
  <pageSetup fitToHeight="0" fitToWidth="1" horizontalDpi="600" verticalDpi="600" orientation="portrait" paperSize="9" scale="57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</dc:creator>
  <cp:keywords/>
  <dc:description/>
  <cp:lastModifiedBy>buluiselsovet@mail.ru</cp:lastModifiedBy>
  <cp:lastPrinted>2023-12-22T06:14:55Z</cp:lastPrinted>
  <dcterms:created xsi:type="dcterms:W3CDTF">2006-12-12T07:04:01Z</dcterms:created>
  <dcterms:modified xsi:type="dcterms:W3CDTF">2023-12-22T06:14:58Z</dcterms:modified>
  <cp:category/>
  <cp:version/>
  <cp:contentType/>
  <cp:contentStatus/>
</cp:coreProperties>
</file>