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<sst xmlns="http://schemas.openxmlformats.org/spreadsheetml/2006/main" count="64" uniqueCount="56">
  <si>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</si>
  <si>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</si>
  <si>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</si>
  <si>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</si>
  <si>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</si>
  <si>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</si>
  <si>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ИТОГО РАСХОДОВ</t>
  </si>
  <si>
    <t>№ п/п</t>
  </si>
  <si>
    <t>Коммунальное хозяйство</t>
  </si>
  <si>
    <t xml:space="preserve">                                                                                                                                                                (тыс. 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</si>
  <si>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</si>
  <si>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</si>
  <si>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</si>
  <si>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Резервные фонды 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</si>
  <si>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</si>
  <si>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</si>
  <si>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</si>
  <si>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 xml:space="preserve"> </t>
  </si>
  <si>
    <t>Совета депутатов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</si>
  <si>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</si>
  <si>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</si>
  <si>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</si>
  <si>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</si>
  <si>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</si>
  <si>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</si>
  <si>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</si>
  <si>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</si>
  <si>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</si>
  <si>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</si>
  <si>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</si>
  <si>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</si>
  <si>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</si>
  <si>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</si>
  <si>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</si>
  <si>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</si>
  <si>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0505</t>
  </si>
  <si>
    <t>Условно утвержденные расходы</t>
  </si>
  <si>
    <t>ОБЩЕГОСУДАРСТВЕННЫЕ 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</si>
  <si>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</si>
  <si>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</si>
  <si>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</si>
  <si>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</si>
  <si>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 проекту Решения Бычковского сельского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</si>
  <si>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</si>
  <si>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</si>
  <si>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>от 00.00.2023 № 00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</si>
  <si>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       
</t>
  </si>
  <si>
    <t>Сумма             на 2024 год</t>
  </si>
  <si>
    <t xml:space="preserve"> Сумма            на 2025 год</t>
  </si>
  <si>
    <t>Сумма            на 2026 год</t>
  </si>
  <si>
    <t>ЗДРАВООХРАНЕНИЕ</t>
  </si>
  <si>
    <t>0900</t>
  </si>
  <si>
    <t>Другие вопросы в области здравоохранения</t>
  </si>
  <si>
    <t>0909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</si>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</sst>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0"/>
      <name val="Times New Roman"/>
      <family val="1"/>
    </font>
    <font>
      <sz val="1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192" fontId="1" fillId="32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192" fontId="1" fillId="32" borderId="10" xfId="0" applyNumberFormat="1" applyFont="1" applyFill="1" applyBorder="1" applyAlignment="1">
      <alignment vertical="top" wrapText="1"/>
    </xf>
    <xf numFmtId="192" fontId="1" fillId="32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32" borderId="10" xfId="0" applyFont="1" applyFill="1" applyBorder="1" applyAlignment="1">
      <alignment horizontal="center" vertical="top" wrapText="1"/>
    </xf>
    <xf numFmtId="192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32" borderId="10" xfId="0" applyFont="1" applyFill="1" applyBorder="1" applyAlignment="1">
      <alignment vertical="top" wrapText="1"/>
    </xf>
    <xf numFmtId="0" fontId="1" fillId="32" borderId="18" xfId="0" applyFont="1" applyFill="1" applyBorder="1" applyAlignment="1">
      <alignment horizontal="left" vertical="top" wrapText="1"/>
    </xf>
    <xf numFmtId="0" fontId="1" fillId="32" borderId="19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left" vertical="top" wrapText="1"/>
    </xf>
    <xf numFmtId="49" fontId="1" fillId="32" borderId="18" xfId="0" applyNumberFormat="1" applyFont="1" applyFill="1" applyBorder="1" applyAlignment="1">
      <alignment horizontal="center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192" fontId="1" fillId="32" borderId="18" xfId="0" applyNumberFormat="1" applyFont="1" applyFill="1" applyBorder="1" applyAlignment="1">
      <alignment horizontal="center" vertical="top" wrapText="1"/>
    </xf>
    <xf numFmtId="192" fontId="1" fillId="32" borderId="11" xfId="0" applyNumberFormat="1" applyFont="1" applyFill="1" applyBorder="1" applyAlignment="1">
      <alignment horizontal="center" vertical="top" wrapText="1"/>
    </xf>
    <xf numFmtId="192" fontId="1" fillId="0" borderId="18" xfId="0" applyNumberFormat="1" applyFont="1" applyBorder="1" applyAlignment="1">
      <alignment horizontal="center"/>
    </xf>
    <xf numFmtId="192" fontId="1" fillId="0" borderId="11" xfId="0" applyNumberFormat="1" applyFont="1" applyBorder="1" applyAlignment="1">
      <alignment horizontal="center"/>
    </xf>
    <xf numFmtId="192" fontId="1" fillId="32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120" zoomScaleNormal="120" zoomScalePageLayoutView="0" workbookViewId="0" topLeftCell="A1">
      <selection activeCell="G35" sqref="G35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17"/>
      <c r="C1" s="17"/>
      <c r="D1" s="18"/>
      <c r="E1" s="18"/>
      <c r="F1" s="18"/>
      <c r="G1" s="8"/>
      <c r="H1" s="8"/>
      <c r="I1" s="3"/>
      <c r="J1" s="3"/>
      <c r="K1" s="12" t="s">
        <v>44</v>
      </c>
      <c r="L1" s="12"/>
      <c r="M1" s="12"/>
      <c r="N1" s="12"/>
      <c r="O1" s="12"/>
      <c r="P1" s="12"/>
    </row>
    <row r="2" spans="1:16" ht="12.75" customHeight="1">
      <c r="A2" s="1"/>
      <c r="B2" s="17"/>
      <c r="C2" s="17"/>
      <c r="D2" s="18"/>
      <c r="E2" s="18"/>
      <c r="F2" s="18"/>
      <c r="G2" s="8"/>
      <c r="H2" s="12" t="s">
        <v>42</v>
      </c>
      <c r="I2" s="12"/>
      <c r="J2" s="12"/>
      <c r="K2" s="12"/>
      <c r="L2" s="12"/>
      <c r="M2" s="12"/>
      <c r="N2" s="12"/>
      <c r="O2" s="12"/>
      <c r="P2" s="12"/>
    </row>
    <row r="3" spans="1:16" ht="12.75" customHeight="1">
      <c r="A3" s="1"/>
      <c r="B3" s="1"/>
      <c r="C3" s="1"/>
      <c r="D3" s="7"/>
      <c r="E3" s="7"/>
      <c r="F3" s="7"/>
      <c r="G3" s="8"/>
      <c r="H3" s="8"/>
      <c r="I3" s="12" t="s">
        <v>18</v>
      </c>
      <c r="J3" s="12"/>
      <c r="K3" s="12"/>
      <c r="L3" s="12"/>
      <c r="M3" s="12"/>
      <c r="N3" s="12"/>
      <c r="O3" s="12"/>
      <c r="P3" s="12"/>
    </row>
    <row r="4" spans="1:16" ht="12.75" customHeight="1">
      <c r="A4" s="1"/>
      <c r="B4" s="1"/>
      <c r="C4" s="1"/>
      <c r="D4" s="7"/>
      <c r="E4" s="7"/>
      <c r="F4" s="7"/>
      <c r="G4" s="8"/>
      <c r="H4" s="8"/>
      <c r="I4" s="12" t="s">
        <v>45</v>
      </c>
      <c r="J4" s="12"/>
      <c r="K4" s="12"/>
      <c r="L4" s="12"/>
      <c r="M4" s="12"/>
      <c r="N4" s="12"/>
      <c r="O4" s="12"/>
      <c r="P4" s="12"/>
    </row>
    <row r="5" spans="1:16" ht="12" customHeight="1">
      <c r="A5" s="1"/>
      <c r="B5" s="1"/>
      <c r="C5" s="1"/>
      <c r="D5" s="7"/>
      <c r="E5" s="7"/>
      <c r="F5" s="7"/>
      <c r="G5" s="8"/>
      <c r="H5" s="8"/>
      <c r="I5" s="12"/>
      <c r="J5" s="12"/>
      <c r="K5" s="12"/>
      <c r="L5" s="12"/>
      <c r="M5" s="12"/>
      <c r="N5" s="12"/>
      <c r="O5" s="12"/>
      <c r="P5" s="12"/>
    </row>
    <row r="6" spans="1:16" ht="12.75" hidden="1">
      <c r="A6" s="2"/>
      <c r="B6" s="20"/>
      <c r="C6" s="20"/>
      <c r="D6" s="21"/>
      <c r="E6" s="21"/>
      <c r="F6" s="21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65.25" customHeight="1">
      <c r="A7" s="22" t="s">
        <v>46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.75">
      <c r="A8" s="30"/>
      <c r="B8" s="30"/>
      <c r="C8" s="30"/>
      <c r="D8" s="30"/>
      <c r="E8" s="31" t="s">
        <v>9</v>
      </c>
      <c r="F8" s="31"/>
      <c r="G8" s="31"/>
      <c r="H8" s="31"/>
      <c r="I8" s="31"/>
      <c r="J8" s="32"/>
      <c r="K8" s="32"/>
      <c r="L8" s="32"/>
      <c r="M8" s="32"/>
      <c r="N8" s="32"/>
      <c r="O8" s="32"/>
      <c r="P8" s="32"/>
    </row>
    <row r="9" spans="1:22" ht="12.75" customHeight="1">
      <c r="A9" s="13" t="s">
        <v>7</v>
      </c>
      <c r="B9" s="13"/>
      <c r="C9" s="13" t="s">
        <v>0</v>
      </c>
      <c r="D9" s="13"/>
      <c r="E9" s="13"/>
      <c r="F9" s="13" t="s">
        <v>1</v>
      </c>
      <c r="G9" s="13"/>
      <c r="H9" s="24" t="s">
        <v>47</v>
      </c>
      <c r="I9" s="25"/>
      <c r="J9" s="26"/>
      <c r="K9" s="13" t="s">
        <v>48</v>
      </c>
      <c r="L9" s="13"/>
      <c r="M9" s="13"/>
      <c r="N9" s="13"/>
      <c r="O9" s="13"/>
      <c r="P9" s="13" t="s">
        <v>49</v>
      </c>
      <c r="V9" t="s">
        <v>17</v>
      </c>
    </row>
    <row r="10" spans="1:16" ht="12.75">
      <c r="A10" s="13"/>
      <c r="B10" s="13"/>
      <c r="C10" s="13"/>
      <c r="D10" s="13"/>
      <c r="E10" s="13"/>
      <c r="F10" s="13" t="s">
        <v>2</v>
      </c>
      <c r="G10" s="13"/>
      <c r="H10" s="27"/>
      <c r="I10" s="28"/>
      <c r="J10" s="29"/>
      <c r="K10" s="13"/>
      <c r="L10" s="13"/>
      <c r="M10" s="13"/>
      <c r="N10" s="13"/>
      <c r="O10" s="13"/>
      <c r="P10" s="13"/>
    </row>
    <row r="11" spans="1:22" ht="12.75">
      <c r="A11" s="13"/>
      <c r="B11" s="13"/>
      <c r="C11" s="13">
        <v>1</v>
      </c>
      <c r="D11" s="13"/>
      <c r="E11" s="13"/>
      <c r="F11" s="13">
        <v>2</v>
      </c>
      <c r="G11" s="13"/>
      <c r="H11" s="13">
        <v>3</v>
      </c>
      <c r="I11" s="13"/>
      <c r="J11" s="13"/>
      <c r="K11" s="13">
        <v>4</v>
      </c>
      <c r="L11" s="13"/>
      <c r="M11" s="13"/>
      <c r="N11" s="13"/>
      <c r="O11" s="13"/>
      <c r="P11" s="5">
        <v>5</v>
      </c>
      <c r="V11" s="9" t="s">
        <v>17</v>
      </c>
    </row>
    <row r="12" spans="1:16" ht="12.75">
      <c r="A12" s="13">
        <v>1</v>
      </c>
      <c r="B12" s="13"/>
      <c r="C12" s="33" t="s">
        <v>37</v>
      </c>
      <c r="D12" s="33"/>
      <c r="E12" s="33"/>
      <c r="F12" s="16" t="s">
        <v>19</v>
      </c>
      <c r="G12" s="16"/>
      <c r="H12" s="14">
        <f>H13+H14+H15+H16+H17</f>
        <v>3919.3999999999996</v>
      </c>
      <c r="I12" s="14"/>
      <c r="J12" s="14"/>
      <c r="K12" s="14">
        <f>K13+K14+K15+K16+K17</f>
        <v>3957.2</v>
      </c>
      <c r="L12" s="14"/>
      <c r="M12" s="14" t="e">
        <f>M13+#REF!+M14+M16+M17</f>
        <v>#REF!</v>
      </c>
      <c r="N12" s="14"/>
      <c r="O12" s="14">
        <f>P13+P14+P16+P17+P15</f>
        <v>3768.8999999999996</v>
      </c>
      <c r="P12" s="14"/>
    </row>
    <row r="13" spans="1:16" ht="28.5" customHeight="1">
      <c r="A13" s="13">
        <v>2</v>
      </c>
      <c r="B13" s="13"/>
      <c r="C13" s="33" t="s">
        <v>11</v>
      </c>
      <c r="D13" s="33"/>
      <c r="E13" s="33"/>
      <c r="F13" s="16" t="s">
        <v>20</v>
      </c>
      <c r="G13" s="16"/>
      <c r="H13" s="14">
        <f>1160.3</f>
        <v>1160.3</v>
      </c>
      <c r="I13" s="14"/>
      <c r="J13" s="14"/>
      <c r="K13" s="14">
        <f>1160.3</f>
        <v>1160.3</v>
      </c>
      <c r="L13" s="14"/>
      <c r="M13" s="14"/>
      <c r="N13" s="14"/>
      <c r="O13" s="14"/>
      <c r="P13" s="6">
        <f>1160.3</f>
        <v>1160.3</v>
      </c>
    </row>
    <row r="14" spans="1:16" ht="38.25" customHeight="1">
      <c r="A14" s="13">
        <v>3</v>
      </c>
      <c r="B14" s="13"/>
      <c r="C14" s="33" t="s">
        <v>12</v>
      </c>
      <c r="D14" s="33"/>
      <c r="E14" s="33"/>
      <c r="F14" s="16" t="s">
        <v>21</v>
      </c>
      <c r="G14" s="16"/>
      <c r="H14" s="14">
        <f>1510.4+360+4+706.1+6.6+6.6+4.4</f>
        <v>2598.1</v>
      </c>
      <c r="I14" s="14"/>
      <c r="J14" s="14"/>
      <c r="K14" s="14">
        <f>2598.1+47.8-10-10+10</f>
        <v>2635.9</v>
      </c>
      <c r="L14" s="14"/>
      <c r="M14" s="14"/>
      <c r="N14" s="14"/>
      <c r="O14" s="14"/>
      <c r="P14" s="6">
        <f>2598.1-140.5-10-10+10</f>
        <v>2447.6</v>
      </c>
    </row>
    <row r="15" spans="1:22" ht="29.25" customHeight="1">
      <c r="A15" s="5">
        <v>4</v>
      </c>
      <c r="B15" s="5"/>
      <c r="C15" s="15" t="s">
        <v>10</v>
      </c>
      <c r="D15" s="15"/>
      <c r="E15" s="15"/>
      <c r="F15" s="16" t="s">
        <v>22</v>
      </c>
      <c r="G15" s="16"/>
      <c r="H15" s="14">
        <f>19</f>
        <v>19</v>
      </c>
      <c r="I15" s="14"/>
      <c r="J15" s="6"/>
      <c r="K15" s="14">
        <f>19</f>
        <v>19</v>
      </c>
      <c r="L15" s="14"/>
      <c r="M15" s="6"/>
      <c r="N15" s="6"/>
      <c r="O15" s="6"/>
      <c r="P15" s="6">
        <f>19</f>
        <v>19</v>
      </c>
      <c r="V15" t="s">
        <v>17</v>
      </c>
    </row>
    <row r="16" spans="1:21" ht="12.75">
      <c r="A16" s="13">
        <v>5</v>
      </c>
      <c r="B16" s="13"/>
      <c r="C16" s="33" t="s">
        <v>13</v>
      </c>
      <c r="D16" s="33"/>
      <c r="E16" s="33"/>
      <c r="F16" s="16" t="s">
        <v>23</v>
      </c>
      <c r="G16" s="16"/>
      <c r="H16" s="14">
        <f>5</f>
        <v>5</v>
      </c>
      <c r="I16" s="14"/>
      <c r="J16" s="14"/>
      <c r="K16" s="14">
        <f>5</f>
        <v>5</v>
      </c>
      <c r="L16" s="14"/>
      <c r="M16" s="14"/>
      <c r="N16" s="14"/>
      <c r="O16" s="14"/>
      <c r="P16" s="6">
        <f>5</f>
        <v>5</v>
      </c>
      <c r="U16" s="9" t="s">
        <v>17</v>
      </c>
    </row>
    <row r="17" spans="1:20" ht="15" customHeight="1">
      <c r="A17" s="13">
        <v>6</v>
      </c>
      <c r="B17" s="13"/>
      <c r="C17" s="33" t="s">
        <v>14</v>
      </c>
      <c r="D17" s="33"/>
      <c r="E17" s="33"/>
      <c r="F17" s="16" t="s">
        <v>24</v>
      </c>
      <c r="G17" s="16"/>
      <c r="H17" s="14">
        <f>1.2+135.8</f>
        <v>137</v>
      </c>
      <c r="I17" s="14"/>
      <c r="J17" s="14"/>
      <c r="K17" s="14">
        <f>1.2+135.8</f>
        <v>137</v>
      </c>
      <c r="L17" s="14"/>
      <c r="M17" s="14"/>
      <c r="N17" s="14"/>
      <c r="O17" s="14"/>
      <c r="P17" s="6">
        <f>1.2+135.8</f>
        <v>137</v>
      </c>
      <c r="T17" t="s">
        <v>17</v>
      </c>
    </row>
    <row r="18" spans="1:16" ht="12.75">
      <c r="A18" s="13">
        <v>7</v>
      </c>
      <c r="B18" s="13"/>
      <c r="C18" s="33" t="s">
        <v>38</v>
      </c>
      <c r="D18" s="33"/>
      <c r="E18" s="33"/>
      <c r="F18" s="16" t="s">
        <v>25</v>
      </c>
      <c r="G18" s="16"/>
      <c r="H18" s="14">
        <f>H19</f>
        <v>80.19999999999999</v>
      </c>
      <c r="I18" s="14"/>
      <c r="J18" s="14"/>
      <c r="K18" s="14">
        <f>K19</f>
        <v>83.4</v>
      </c>
      <c r="L18" s="14"/>
      <c r="M18" s="10"/>
      <c r="N18" s="14">
        <f>P19</f>
        <v>0</v>
      </c>
      <c r="O18" s="14"/>
      <c r="P18" s="14"/>
    </row>
    <row r="19" spans="1:16" ht="17.25" customHeight="1">
      <c r="A19" s="13">
        <v>8</v>
      </c>
      <c r="B19" s="13"/>
      <c r="C19" s="33" t="s">
        <v>15</v>
      </c>
      <c r="D19" s="33"/>
      <c r="E19" s="33"/>
      <c r="F19" s="16" t="s">
        <v>26</v>
      </c>
      <c r="G19" s="16"/>
      <c r="H19" s="14">
        <f>72.1+8.1</f>
        <v>80.19999999999999</v>
      </c>
      <c r="I19" s="14"/>
      <c r="J19" s="14"/>
      <c r="K19" s="14">
        <f>75+8.4</f>
        <v>83.4</v>
      </c>
      <c r="L19" s="14"/>
      <c r="M19" s="14"/>
      <c r="N19" s="14"/>
      <c r="O19" s="14"/>
      <c r="P19" s="6">
        <f>0</f>
        <v>0</v>
      </c>
    </row>
    <row r="20" spans="1:16" ht="30" customHeight="1">
      <c r="A20" s="13">
        <v>9</v>
      </c>
      <c r="B20" s="13"/>
      <c r="C20" s="33" t="s">
        <v>39</v>
      </c>
      <c r="D20" s="33"/>
      <c r="E20" s="33"/>
      <c r="F20" s="16" t="s">
        <v>27</v>
      </c>
      <c r="G20" s="16"/>
      <c r="H20" s="14">
        <f>H21+H22</f>
        <v>1167.1</v>
      </c>
      <c r="I20" s="14"/>
      <c r="J20" s="14"/>
      <c r="K20" s="14">
        <f>K21+K22</f>
        <v>1167.1</v>
      </c>
      <c r="L20" s="14"/>
      <c r="M20" s="14" t="e">
        <f>#REF!+#REF!</f>
        <v>#REF!</v>
      </c>
      <c r="N20" s="14"/>
      <c r="O20" s="14">
        <f>P21+P22</f>
        <v>1167.1</v>
      </c>
      <c r="P20" s="14"/>
    </row>
    <row r="21" spans="1:16" ht="30" customHeight="1">
      <c r="A21" s="5">
        <v>10</v>
      </c>
      <c r="B21" s="5"/>
      <c r="C21" s="15" t="s">
        <v>43</v>
      </c>
      <c r="D21" s="15"/>
      <c r="E21" s="15"/>
      <c r="F21" s="16" t="s">
        <v>28</v>
      </c>
      <c r="G21" s="16"/>
      <c r="H21" s="14">
        <f>539.4+422.7+200</f>
        <v>1162.1</v>
      </c>
      <c r="I21" s="14"/>
      <c r="J21" s="6"/>
      <c r="K21" s="14">
        <f>962.1+200</f>
        <v>1162.1</v>
      </c>
      <c r="L21" s="14"/>
      <c r="M21" s="6"/>
      <c r="N21" s="6"/>
      <c r="O21" s="6"/>
      <c r="P21" s="6">
        <f>962.1+200</f>
        <v>1162.1</v>
      </c>
    </row>
    <row r="22" spans="1:16" ht="27.75" customHeight="1">
      <c r="A22" s="5">
        <v>11</v>
      </c>
      <c r="B22" s="5"/>
      <c r="C22" s="15" t="s">
        <v>16</v>
      </c>
      <c r="D22" s="15"/>
      <c r="E22" s="15"/>
      <c r="F22" s="16" t="s">
        <v>29</v>
      </c>
      <c r="G22" s="16"/>
      <c r="H22" s="14">
        <f>5</f>
        <v>5</v>
      </c>
      <c r="I22" s="14"/>
      <c r="J22" s="6"/>
      <c r="K22" s="14">
        <f>5</f>
        <v>5</v>
      </c>
      <c r="L22" s="14"/>
      <c r="M22" s="6"/>
      <c r="N22" s="6"/>
      <c r="O22" s="6"/>
      <c r="P22" s="6">
        <f>5</f>
        <v>5</v>
      </c>
    </row>
    <row r="23" spans="1:20" ht="12.75">
      <c r="A23" s="13">
        <v>12</v>
      </c>
      <c r="B23" s="13"/>
      <c r="C23" s="33" t="s">
        <v>40</v>
      </c>
      <c r="D23" s="33"/>
      <c r="E23" s="33"/>
      <c r="F23" s="16" t="s">
        <v>30</v>
      </c>
      <c r="G23" s="16"/>
      <c r="H23" s="14">
        <f>H24+H25</f>
        <v>287.3</v>
      </c>
      <c r="I23" s="14"/>
      <c r="J23" s="14"/>
      <c r="K23" s="14">
        <f>K24+K25</f>
        <v>280.7</v>
      </c>
      <c r="L23" s="14"/>
      <c r="M23" s="10"/>
      <c r="N23" s="14">
        <f>P24+P25</f>
        <v>282.3</v>
      </c>
      <c r="O23" s="14"/>
      <c r="P23" s="14"/>
      <c r="T23" t="s">
        <v>17</v>
      </c>
    </row>
    <row r="24" spans="1:16" ht="15.75" customHeight="1">
      <c r="A24" s="13">
        <v>13</v>
      </c>
      <c r="B24" s="13"/>
      <c r="C24" s="33" t="s">
        <v>3</v>
      </c>
      <c r="D24" s="33"/>
      <c r="E24" s="33"/>
      <c r="F24" s="16" t="s">
        <v>31</v>
      </c>
      <c r="G24" s="16"/>
      <c r="H24" s="14">
        <f>165.8+111.5</f>
        <v>277.3</v>
      </c>
      <c r="I24" s="14"/>
      <c r="J24" s="14"/>
      <c r="K24" s="14">
        <f>111.5+159.2</f>
        <v>270.7</v>
      </c>
      <c r="L24" s="14"/>
      <c r="M24" s="14"/>
      <c r="N24" s="14"/>
      <c r="O24" s="14"/>
      <c r="P24" s="6">
        <f>111.5+160.8</f>
        <v>272.3</v>
      </c>
    </row>
    <row r="25" spans="1:16" ht="15.75" customHeight="1">
      <c r="A25" s="5">
        <v>14</v>
      </c>
      <c r="B25" s="5"/>
      <c r="C25" s="34" t="s">
        <v>55</v>
      </c>
      <c r="D25" s="35"/>
      <c r="E25" s="36"/>
      <c r="F25" s="37" t="s">
        <v>54</v>
      </c>
      <c r="G25" s="38"/>
      <c r="H25" s="39">
        <f>10</f>
        <v>10</v>
      </c>
      <c r="I25" s="40"/>
      <c r="J25" s="6"/>
      <c r="K25" s="39">
        <f>10</f>
        <v>10</v>
      </c>
      <c r="L25" s="40"/>
      <c r="M25" s="6"/>
      <c r="N25" s="6"/>
      <c r="O25" s="6"/>
      <c r="P25" s="6">
        <f>10</f>
        <v>10</v>
      </c>
    </row>
    <row r="26" spans="1:22" ht="15" customHeight="1">
      <c r="A26" s="13">
        <v>15</v>
      </c>
      <c r="B26" s="13"/>
      <c r="C26" s="33" t="s">
        <v>41</v>
      </c>
      <c r="D26" s="33"/>
      <c r="E26" s="33"/>
      <c r="F26" s="16" t="s">
        <v>32</v>
      </c>
      <c r="G26" s="16"/>
      <c r="H26" s="14">
        <f>H27+H28+H29</f>
        <v>2330.1000000000004</v>
      </c>
      <c r="I26" s="14"/>
      <c r="J26" s="14"/>
      <c r="K26" s="14">
        <f>K27+K28+K29</f>
        <v>2105.1000000000004</v>
      </c>
      <c r="L26" s="14"/>
      <c r="M26" s="10"/>
      <c r="N26" s="14">
        <f>P27+P28+P29</f>
        <v>2105.1000000000004</v>
      </c>
      <c r="O26" s="14"/>
      <c r="P26" s="14"/>
      <c r="V26" t="s">
        <v>17</v>
      </c>
    </row>
    <row r="27" spans="1:21" ht="15" customHeight="1">
      <c r="A27" s="5">
        <v>16</v>
      </c>
      <c r="B27" s="5"/>
      <c r="C27" s="15" t="s">
        <v>8</v>
      </c>
      <c r="D27" s="15"/>
      <c r="E27" s="15"/>
      <c r="F27" s="16" t="s">
        <v>33</v>
      </c>
      <c r="G27" s="16"/>
      <c r="H27" s="14">
        <f>90+347</f>
        <v>437</v>
      </c>
      <c r="I27" s="14"/>
      <c r="J27" s="6"/>
      <c r="K27" s="14">
        <f>90+22+100</f>
        <v>212</v>
      </c>
      <c r="L27" s="14"/>
      <c r="M27" s="10"/>
      <c r="N27" s="6"/>
      <c r="O27" s="6"/>
      <c r="P27" s="6">
        <f>90+22+100</f>
        <v>212</v>
      </c>
      <c r="U27" t="s">
        <v>17</v>
      </c>
    </row>
    <row r="28" spans="1:16" ht="12.75">
      <c r="A28" s="13">
        <v>17</v>
      </c>
      <c r="B28" s="13"/>
      <c r="C28" s="33" t="s">
        <v>4</v>
      </c>
      <c r="D28" s="33"/>
      <c r="E28" s="33"/>
      <c r="F28" s="16" t="s">
        <v>34</v>
      </c>
      <c r="G28" s="16"/>
      <c r="H28" s="14">
        <f>20+550+34.2+20+16+30</f>
        <v>670.2</v>
      </c>
      <c r="I28" s="14"/>
      <c r="J28" s="14"/>
      <c r="K28" s="14">
        <f>670.2</f>
        <v>670.2</v>
      </c>
      <c r="L28" s="14"/>
      <c r="M28" s="14"/>
      <c r="N28" s="14"/>
      <c r="O28" s="14"/>
      <c r="P28" s="6">
        <f>670.2</f>
        <v>670.2</v>
      </c>
    </row>
    <row r="29" spans="1:16" ht="16.5" customHeight="1">
      <c r="A29" s="13">
        <v>18</v>
      </c>
      <c r="B29" s="13"/>
      <c r="C29" s="33" t="s">
        <v>5</v>
      </c>
      <c r="D29" s="33"/>
      <c r="E29" s="33"/>
      <c r="F29" s="16" t="s">
        <v>35</v>
      </c>
      <c r="G29" s="16"/>
      <c r="H29" s="14">
        <f>823.1+319.8+80</f>
        <v>1222.9</v>
      </c>
      <c r="I29" s="14"/>
      <c r="J29" s="14"/>
      <c r="K29" s="14">
        <f>1222.9</f>
        <v>1222.9</v>
      </c>
      <c r="L29" s="14"/>
      <c r="M29" s="14"/>
      <c r="N29" s="14"/>
      <c r="O29" s="14"/>
      <c r="P29" s="6">
        <f>1222.9</f>
        <v>1222.9</v>
      </c>
    </row>
    <row r="30" spans="1:16" ht="16.5" customHeight="1">
      <c r="A30" s="5">
        <v>19</v>
      </c>
      <c r="B30" s="5"/>
      <c r="C30" s="34" t="s">
        <v>50</v>
      </c>
      <c r="D30" s="35"/>
      <c r="E30" s="36"/>
      <c r="F30" s="37" t="s">
        <v>51</v>
      </c>
      <c r="G30" s="38"/>
      <c r="H30" s="41">
        <v>10</v>
      </c>
      <c r="I30" s="42"/>
      <c r="J30" s="6">
        <v>10</v>
      </c>
      <c r="K30" s="39">
        <v>10</v>
      </c>
      <c r="L30" s="40"/>
      <c r="M30" s="6"/>
      <c r="N30" s="6"/>
      <c r="O30" s="6"/>
      <c r="P30" s="6">
        <v>10</v>
      </c>
    </row>
    <row r="31" spans="1:20" ht="16.5" customHeight="1">
      <c r="A31" s="5">
        <v>20</v>
      </c>
      <c r="B31" s="5"/>
      <c r="C31" s="34" t="s">
        <v>52</v>
      </c>
      <c r="D31" s="35"/>
      <c r="E31" s="36"/>
      <c r="F31" s="37" t="s">
        <v>53</v>
      </c>
      <c r="G31" s="38"/>
      <c r="H31" s="39">
        <v>10</v>
      </c>
      <c r="I31" s="43"/>
      <c r="J31" s="11">
        <v>10</v>
      </c>
      <c r="K31" s="39">
        <v>10</v>
      </c>
      <c r="L31" s="40"/>
      <c r="M31" s="6"/>
      <c r="N31" s="6"/>
      <c r="O31" s="6"/>
      <c r="P31" s="6">
        <v>10</v>
      </c>
      <c r="T31" t="s">
        <v>17</v>
      </c>
    </row>
    <row r="32" spans="1:16" ht="13.5" customHeight="1">
      <c r="A32" s="5">
        <v>21</v>
      </c>
      <c r="B32" s="5"/>
      <c r="C32" s="15" t="s">
        <v>36</v>
      </c>
      <c r="D32" s="15"/>
      <c r="E32" s="15"/>
      <c r="F32" s="16"/>
      <c r="G32" s="16"/>
      <c r="H32" s="14">
        <v>0</v>
      </c>
      <c r="I32" s="14"/>
      <c r="J32" s="6"/>
      <c r="K32" s="14">
        <f>189.2</f>
        <v>189.2</v>
      </c>
      <c r="L32" s="14"/>
      <c r="M32" s="6"/>
      <c r="N32" s="6"/>
      <c r="O32" s="6"/>
      <c r="P32" s="6">
        <f>378.5</f>
        <v>378.5</v>
      </c>
    </row>
    <row r="33" spans="1:16" ht="13.5" customHeight="1">
      <c r="A33" s="15" t="s">
        <v>6</v>
      </c>
      <c r="B33" s="15"/>
      <c r="C33" s="15"/>
      <c r="D33" s="15"/>
      <c r="E33" s="15"/>
      <c r="F33" s="16"/>
      <c r="G33" s="16"/>
      <c r="H33" s="14">
        <f>H12+H18+H20+H23+H26+H30</f>
        <v>7794.099999999999</v>
      </c>
      <c r="I33" s="14"/>
      <c r="J33" s="14"/>
      <c r="K33" s="14">
        <f>K12+K18+K20+K23+K26+K30+K32</f>
        <v>7792.7</v>
      </c>
      <c r="L33" s="14"/>
      <c r="M33" s="10"/>
      <c r="N33" s="14">
        <f>O12+N18+O20+N23+N26+P30+P32</f>
        <v>7711.900000000001</v>
      </c>
      <c r="O33" s="14"/>
      <c r="P33" s="14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ht="12.75">
      <c r="A35" s="4">
        <v>27</v>
      </c>
    </row>
  </sheetData>
  <sheetProtection/>
  <mergeCells count="136">
    <mergeCell ref="K30:L30"/>
    <mergeCell ref="K31:L31"/>
    <mergeCell ref="C30:E30"/>
    <mergeCell ref="C31:E31"/>
    <mergeCell ref="F30:G30"/>
    <mergeCell ref="F31:G31"/>
    <mergeCell ref="H30:I30"/>
    <mergeCell ref="H31:I31"/>
    <mergeCell ref="K24:O24"/>
    <mergeCell ref="K26:L26"/>
    <mergeCell ref="C27:E27"/>
    <mergeCell ref="F27:G27"/>
    <mergeCell ref="K27:L27"/>
    <mergeCell ref="K28:O28"/>
    <mergeCell ref="N26:P26"/>
    <mergeCell ref="F25:G25"/>
    <mergeCell ref="H25:I25"/>
    <mergeCell ref="K25:L25"/>
    <mergeCell ref="K20:L20"/>
    <mergeCell ref="N23:P23"/>
    <mergeCell ref="O20:P20"/>
    <mergeCell ref="K23:L23"/>
    <mergeCell ref="M20:N20"/>
    <mergeCell ref="K22:L22"/>
    <mergeCell ref="K32:L32"/>
    <mergeCell ref="A33:E33"/>
    <mergeCell ref="F33:G33"/>
    <mergeCell ref="H33:J33"/>
    <mergeCell ref="H28:J28"/>
    <mergeCell ref="H29:J29"/>
    <mergeCell ref="A29:B29"/>
    <mergeCell ref="C29:E29"/>
    <mergeCell ref="F29:G29"/>
    <mergeCell ref="K29:O29"/>
    <mergeCell ref="A28:B28"/>
    <mergeCell ref="C28:E28"/>
    <mergeCell ref="A26:B26"/>
    <mergeCell ref="C26:E26"/>
    <mergeCell ref="F28:G28"/>
    <mergeCell ref="N33:P33"/>
    <mergeCell ref="K33:L33"/>
    <mergeCell ref="C32:E32"/>
    <mergeCell ref="F32:G32"/>
    <mergeCell ref="H32:I32"/>
    <mergeCell ref="H27:I27"/>
    <mergeCell ref="A24:B24"/>
    <mergeCell ref="C24:E24"/>
    <mergeCell ref="F24:G24"/>
    <mergeCell ref="H24:J24"/>
    <mergeCell ref="A23:B23"/>
    <mergeCell ref="C23:E23"/>
    <mergeCell ref="C25:E25"/>
    <mergeCell ref="H20:J20"/>
    <mergeCell ref="F21:G21"/>
    <mergeCell ref="H21:I21"/>
    <mergeCell ref="F26:G26"/>
    <mergeCell ref="H26:J26"/>
    <mergeCell ref="F22:G22"/>
    <mergeCell ref="H22:I22"/>
    <mergeCell ref="F23:G23"/>
    <mergeCell ref="H23:J23"/>
    <mergeCell ref="A18:B18"/>
    <mergeCell ref="C18:E18"/>
    <mergeCell ref="A20:B20"/>
    <mergeCell ref="C20:E20"/>
    <mergeCell ref="F20:G20"/>
    <mergeCell ref="C22:E22"/>
    <mergeCell ref="C13:E13"/>
    <mergeCell ref="C14:E14"/>
    <mergeCell ref="A19:B19"/>
    <mergeCell ref="C19:E19"/>
    <mergeCell ref="F19:G19"/>
    <mergeCell ref="H19:J19"/>
    <mergeCell ref="A16:B16"/>
    <mergeCell ref="C16:E16"/>
    <mergeCell ref="F16:G16"/>
    <mergeCell ref="H16:J16"/>
    <mergeCell ref="K13:O13"/>
    <mergeCell ref="K18:L18"/>
    <mergeCell ref="F15:G15"/>
    <mergeCell ref="H15:I15"/>
    <mergeCell ref="K15:L15"/>
    <mergeCell ref="H14:J14"/>
    <mergeCell ref="K14:O14"/>
    <mergeCell ref="N18:P18"/>
    <mergeCell ref="K17:O17"/>
    <mergeCell ref="A17:B17"/>
    <mergeCell ref="C17:E17"/>
    <mergeCell ref="F17:G17"/>
    <mergeCell ref="H17:J17"/>
    <mergeCell ref="A13:B13"/>
    <mergeCell ref="F13:G13"/>
    <mergeCell ref="H13:J13"/>
    <mergeCell ref="A14:B14"/>
    <mergeCell ref="F14:G14"/>
    <mergeCell ref="C15:E15"/>
    <mergeCell ref="C8:D8"/>
    <mergeCell ref="E8:P8"/>
    <mergeCell ref="K9:O10"/>
    <mergeCell ref="A12:B12"/>
    <mergeCell ref="C12:E12"/>
    <mergeCell ref="F12:G12"/>
    <mergeCell ref="H12:J12"/>
    <mergeCell ref="M12:N12"/>
    <mergeCell ref="O12:P12"/>
    <mergeCell ref="K12:L12"/>
    <mergeCell ref="B6:C6"/>
    <mergeCell ref="D6:F6"/>
    <mergeCell ref="K1:P1"/>
    <mergeCell ref="I5:P5"/>
    <mergeCell ref="A7:P7"/>
    <mergeCell ref="H9:J10"/>
    <mergeCell ref="C9:E10"/>
    <mergeCell ref="F9:G9"/>
    <mergeCell ref="F10:G10"/>
    <mergeCell ref="A8:B8"/>
    <mergeCell ref="C11:E11"/>
    <mergeCell ref="F11:G11"/>
    <mergeCell ref="K11:O11"/>
    <mergeCell ref="B1:C1"/>
    <mergeCell ref="D1:F1"/>
    <mergeCell ref="G6:P6"/>
    <mergeCell ref="B2:C2"/>
    <mergeCell ref="D2:F2"/>
    <mergeCell ref="A9:B11"/>
    <mergeCell ref="H11:J11"/>
    <mergeCell ref="H2:P2"/>
    <mergeCell ref="I3:P3"/>
    <mergeCell ref="I4:P4"/>
    <mergeCell ref="P9:P10"/>
    <mergeCell ref="K21:L21"/>
    <mergeCell ref="C21:E21"/>
    <mergeCell ref="K16:O16"/>
    <mergeCell ref="F18:G18"/>
    <mergeCell ref="H18:J18"/>
    <mergeCell ref="K19:O19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2023-11-08T06:35:12Z</cp:lastPrinted>
  <dcterms:created xsi:type="dcterms:W3CDTF">1996-10-08T23:32:33Z</dcterms:created>
  <dcterms:modified xsi:type="dcterms:W3CDTF">2023-11-08T10:08:14Z</dcterms:modified>
  <cp:category/>
  <cp:version/>
  <cp:contentType/>
  <cp:contentStatus/>
</cp:coreProperties>
</file>