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Архив-пк\рабочая\Материалы на сайт\Раздел Постановления\45\Приложения\"/>
    </mc:Choice>
  </mc:AlternateContent>
  <xr:revisionPtr revIDLastSave="0" documentId="8_{2D9ED964-FE3B-43B4-95BD-09BC7ED29C5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Прил 1" sheetId="10" r:id="rId1"/>
    <sheet name="Прил 2" sheetId="4" r:id="rId2"/>
  </sheets>
  <calcPr calcId="191029"/>
</workbook>
</file>

<file path=xl/calcChain.xml><?xml version="1.0" encoding="utf-8"?>
<calcChain xmlns="http://schemas.openxmlformats.org/spreadsheetml/2006/main">
  <c r="I147" i="10" l="1"/>
  <c r="J147" i="10"/>
  <c r="K147" i="10"/>
  <c r="L147" i="10"/>
  <c r="H147" i="10"/>
  <c r="M159" i="10"/>
  <c r="L157" i="10"/>
  <c r="K157" i="10"/>
  <c r="J157" i="10"/>
  <c r="I157" i="10"/>
  <c r="H157" i="10"/>
  <c r="M157" i="10" l="1"/>
  <c r="M248" i="10"/>
  <c r="L246" i="10"/>
  <c r="L245" i="10" s="1"/>
  <c r="K246" i="10"/>
  <c r="K245" i="10" s="1"/>
  <c r="J246" i="10"/>
  <c r="J245" i="10" s="1"/>
  <c r="I246" i="10"/>
  <c r="I245" i="10" s="1"/>
  <c r="H246" i="10"/>
  <c r="H245" i="10"/>
  <c r="M244" i="10"/>
  <c r="L241" i="10"/>
  <c r="K241" i="10"/>
  <c r="J241" i="10"/>
  <c r="I241" i="10"/>
  <c r="H241" i="10"/>
  <c r="M239" i="10"/>
  <c r="L237" i="10"/>
  <c r="K237" i="10"/>
  <c r="J237" i="10"/>
  <c r="I237" i="10"/>
  <c r="H237" i="10"/>
  <c r="M237" i="10" s="1"/>
  <c r="M235" i="10"/>
  <c r="L233" i="10"/>
  <c r="K233" i="10"/>
  <c r="J233" i="10"/>
  <c r="I233" i="10"/>
  <c r="H233" i="10"/>
  <c r="M231" i="10"/>
  <c r="L229" i="10"/>
  <c r="K229" i="10"/>
  <c r="J229" i="10"/>
  <c r="I229" i="10"/>
  <c r="H229" i="10"/>
  <c r="M229" i="10" s="1"/>
  <c r="M227" i="10"/>
  <c r="L225" i="10"/>
  <c r="K225" i="10"/>
  <c r="J225" i="10"/>
  <c r="I225" i="10"/>
  <c r="H225" i="10"/>
  <c r="M223" i="10"/>
  <c r="L221" i="10"/>
  <c r="K221" i="10"/>
  <c r="J221" i="10"/>
  <c r="I221" i="10"/>
  <c r="H221" i="10"/>
  <c r="M221" i="10" s="1"/>
  <c r="M219" i="10"/>
  <c r="L217" i="10"/>
  <c r="K217" i="10"/>
  <c r="J217" i="10"/>
  <c r="I217" i="10"/>
  <c r="H217" i="10"/>
  <c r="M215" i="10"/>
  <c r="L213" i="10"/>
  <c r="K213" i="10"/>
  <c r="J213" i="10"/>
  <c r="I213" i="10"/>
  <c r="H213" i="10"/>
  <c r="M211" i="10"/>
  <c r="L209" i="10"/>
  <c r="K209" i="10"/>
  <c r="J209" i="10"/>
  <c r="I209" i="10"/>
  <c r="H209" i="10"/>
  <c r="L207" i="10"/>
  <c r="L205" i="10" s="1"/>
  <c r="K207" i="10"/>
  <c r="K203" i="10" s="1"/>
  <c r="K201" i="10" s="1"/>
  <c r="J207" i="10"/>
  <c r="I207" i="10"/>
  <c r="H207" i="10"/>
  <c r="H205" i="10" s="1"/>
  <c r="K205" i="10"/>
  <c r="J205" i="10"/>
  <c r="L204" i="10"/>
  <c r="K204" i="10"/>
  <c r="J204" i="10"/>
  <c r="I204" i="10"/>
  <c r="H204" i="10"/>
  <c r="M204" i="10" s="1"/>
  <c r="L203" i="10"/>
  <c r="J203" i="10"/>
  <c r="L201" i="10"/>
  <c r="M199" i="10"/>
  <c r="K197" i="10"/>
  <c r="J197" i="10"/>
  <c r="I197" i="10"/>
  <c r="H197" i="10"/>
  <c r="M197" i="10" s="1"/>
  <c r="M196" i="10"/>
  <c r="M195" i="10"/>
  <c r="L193" i="10"/>
  <c r="K193" i="10"/>
  <c r="J193" i="10"/>
  <c r="I193" i="10"/>
  <c r="H193" i="10"/>
  <c r="M191" i="10"/>
  <c r="L189" i="10"/>
  <c r="K189" i="10"/>
  <c r="J189" i="10"/>
  <c r="I189" i="10"/>
  <c r="H189" i="10"/>
  <c r="M187" i="10"/>
  <c r="L185" i="10"/>
  <c r="K185" i="10"/>
  <c r="J185" i="10"/>
  <c r="I185" i="10"/>
  <c r="H185" i="10"/>
  <c r="M183" i="10"/>
  <c r="K181" i="10"/>
  <c r="J181" i="10"/>
  <c r="I181" i="10"/>
  <c r="H181" i="10"/>
  <c r="M181" i="10" s="1"/>
  <c r="M179" i="10"/>
  <c r="K177" i="10"/>
  <c r="J177" i="10"/>
  <c r="I177" i="10"/>
  <c r="H177" i="10"/>
  <c r="M175" i="10"/>
  <c r="L173" i="10"/>
  <c r="K173" i="10"/>
  <c r="J173" i="10"/>
  <c r="I173" i="10"/>
  <c r="H173" i="10"/>
  <c r="M171" i="10"/>
  <c r="L169" i="10"/>
  <c r="K169" i="10"/>
  <c r="J169" i="10"/>
  <c r="I169" i="10"/>
  <c r="H169" i="10"/>
  <c r="M167" i="10"/>
  <c r="L165" i="10"/>
  <c r="K165" i="10"/>
  <c r="J165" i="10"/>
  <c r="I165" i="10"/>
  <c r="H165" i="10"/>
  <c r="L164" i="10"/>
  <c r="K164" i="10"/>
  <c r="J164" i="10"/>
  <c r="I164" i="10"/>
  <c r="H164" i="10"/>
  <c r="L163" i="10"/>
  <c r="L161" i="10" s="1"/>
  <c r="K163" i="10"/>
  <c r="K161" i="10" s="1"/>
  <c r="J163" i="10"/>
  <c r="J161" i="10" s="1"/>
  <c r="I163" i="10"/>
  <c r="I161" i="10" s="1"/>
  <c r="H163" i="10"/>
  <c r="H161" i="10"/>
  <c r="M155" i="10"/>
  <c r="L153" i="10"/>
  <c r="K153" i="10"/>
  <c r="J153" i="10"/>
  <c r="I153" i="10"/>
  <c r="H153" i="10"/>
  <c r="M153" i="10" s="1"/>
  <c r="M151" i="10"/>
  <c r="I149" i="10"/>
  <c r="M149" i="10" s="1"/>
  <c r="H149" i="10"/>
  <c r="K145" i="10"/>
  <c r="M147" i="10"/>
  <c r="L145" i="10"/>
  <c r="J145" i="10"/>
  <c r="I145" i="10"/>
  <c r="H145" i="10"/>
  <c r="M144" i="10"/>
  <c r="M143" i="10"/>
  <c r="L141" i="10"/>
  <c r="K141" i="10"/>
  <c r="J141" i="10"/>
  <c r="I141" i="10"/>
  <c r="H141" i="10"/>
  <c r="M139" i="10"/>
  <c r="L137" i="10"/>
  <c r="K137" i="10"/>
  <c r="J137" i="10"/>
  <c r="I137" i="10"/>
  <c r="H137" i="10"/>
  <c r="M135" i="10"/>
  <c r="L133" i="10"/>
  <c r="K133" i="10"/>
  <c r="J133" i="10"/>
  <c r="I133" i="10"/>
  <c r="H133" i="10"/>
  <c r="M131" i="10"/>
  <c r="L129" i="10"/>
  <c r="K129" i="10"/>
  <c r="J129" i="10"/>
  <c r="I129" i="10"/>
  <c r="H129" i="10"/>
  <c r="M127" i="10"/>
  <c r="L125" i="10"/>
  <c r="K125" i="10"/>
  <c r="J125" i="10"/>
  <c r="I125" i="10"/>
  <c r="H125" i="10"/>
  <c r="L124" i="10"/>
  <c r="K124" i="10"/>
  <c r="K104" i="10" s="1"/>
  <c r="J124" i="10"/>
  <c r="J104" i="10" s="1"/>
  <c r="I124" i="10"/>
  <c r="I104" i="10" s="1"/>
  <c r="H124" i="10"/>
  <c r="L123" i="10"/>
  <c r="K123" i="10"/>
  <c r="J123" i="10"/>
  <c r="I123" i="10"/>
  <c r="H123" i="10"/>
  <c r="H121" i="10" s="1"/>
  <c r="M119" i="10"/>
  <c r="L117" i="10"/>
  <c r="K117" i="10"/>
  <c r="J117" i="10"/>
  <c r="I117" i="10"/>
  <c r="H117" i="10"/>
  <c r="M115" i="10"/>
  <c r="L113" i="10"/>
  <c r="K113" i="10"/>
  <c r="J113" i="10"/>
  <c r="I113" i="10"/>
  <c r="H113" i="10"/>
  <c r="M111" i="10"/>
  <c r="L109" i="10"/>
  <c r="K109" i="10"/>
  <c r="J109" i="10"/>
  <c r="I109" i="10"/>
  <c r="H109" i="10"/>
  <c r="L107" i="10"/>
  <c r="L103" i="10" s="1"/>
  <c r="K107" i="10"/>
  <c r="K105" i="10" s="1"/>
  <c r="J107" i="10"/>
  <c r="J105" i="10" s="1"/>
  <c r="I107" i="10"/>
  <c r="I105" i="10" s="1"/>
  <c r="H107" i="10"/>
  <c r="H105" i="10"/>
  <c r="L104" i="10"/>
  <c r="H104" i="10"/>
  <c r="H103" i="10"/>
  <c r="M99" i="10"/>
  <c r="L97" i="10"/>
  <c r="K97" i="10"/>
  <c r="J97" i="10"/>
  <c r="I97" i="10"/>
  <c r="H97" i="10"/>
  <c r="L96" i="10"/>
  <c r="L94" i="10" s="1"/>
  <c r="K96" i="10"/>
  <c r="K94" i="10" s="1"/>
  <c r="J96" i="10"/>
  <c r="J94" i="10" s="1"/>
  <c r="I96" i="10"/>
  <c r="H96" i="10"/>
  <c r="I94" i="10"/>
  <c r="H94" i="10"/>
  <c r="M93" i="10"/>
  <c r="M92" i="10"/>
  <c r="L90" i="10"/>
  <c r="K90" i="10"/>
  <c r="J90" i="10"/>
  <c r="I90" i="10"/>
  <c r="M90" i="10" s="1"/>
  <c r="H90" i="10"/>
  <c r="M89" i="10"/>
  <c r="M88" i="10"/>
  <c r="L86" i="10"/>
  <c r="K86" i="10"/>
  <c r="J86" i="10"/>
  <c r="I86" i="10"/>
  <c r="H86" i="10"/>
  <c r="M85" i="10"/>
  <c r="M84" i="10"/>
  <c r="L82" i="10"/>
  <c r="M82" i="10" s="1"/>
  <c r="K82" i="10"/>
  <c r="J82" i="10"/>
  <c r="I82" i="10"/>
  <c r="H82" i="10"/>
  <c r="M80" i="10"/>
  <c r="L78" i="10"/>
  <c r="K78" i="10"/>
  <c r="J78" i="10"/>
  <c r="I78" i="10"/>
  <c r="H78" i="10"/>
  <c r="M76" i="10"/>
  <c r="L74" i="10"/>
  <c r="K74" i="10"/>
  <c r="J74" i="10"/>
  <c r="I74" i="10"/>
  <c r="H74" i="10"/>
  <c r="M72" i="10"/>
  <c r="L70" i="10"/>
  <c r="K70" i="10"/>
  <c r="J70" i="10"/>
  <c r="I70" i="10"/>
  <c r="H70" i="10"/>
  <c r="M68" i="10"/>
  <c r="I66" i="10"/>
  <c r="H66" i="10"/>
  <c r="M64" i="10"/>
  <c r="L62" i="10"/>
  <c r="K62" i="10"/>
  <c r="J62" i="10"/>
  <c r="I62" i="10"/>
  <c r="M62" i="10" s="1"/>
  <c r="H62" i="10"/>
  <c r="M60" i="10"/>
  <c r="L58" i="10"/>
  <c r="K58" i="10"/>
  <c r="J58" i="10"/>
  <c r="I58" i="10"/>
  <c r="H58" i="10"/>
  <c r="M56" i="10"/>
  <c r="L54" i="10"/>
  <c r="K54" i="10"/>
  <c r="J54" i="10"/>
  <c r="I54" i="10"/>
  <c r="M54" i="10" s="1"/>
  <c r="H54" i="10"/>
  <c r="M52" i="10"/>
  <c r="L50" i="10"/>
  <c r="K50" i="10"/>
  <c r="J50" i="10"/>
  <c r="I50" i="10"/>
  <c r="H50" i="10"/>
  <c r="M48" i="10"/>
  <c r="L46" i="10"/>
  <c r="K46" i="10"/>
  <c r="J46" i="10"/>
  <c r="I46" i="10"/>
  <c r="M46" i="10" s="1"/>
  <c r="H46" i="10"/>
  <c r="L45" i="10"/>
  <c r="L33" i="10" s="1"/>
  <c r="K45" i="10"/>
  <c r="J45" i="10"/>
  <c r="J33" i="10" s="1"/>
  <c r="I45" i="10"/>
  <c r="H45" i="10"/>
  <c r="H33" i="10" s="1"/>
  <c r="L44" i="10"/>
  <c r="K44" i="10"/>
  <c r="J44" i="10"/>
  <c r="I44" i="10"/>
  <c r="H44" i="10"/>
  <c r="K42" i="10"/>
  <c r="M40" i="10"/>
  <c r="L38" i="10"/>
  <c r="K38" i="10"/>
  <c r="J38" i="10"/>
  <c r="I38" i="10"/>
  <c r="M38" i="10" s="1"/>
  <c r="H38" i="10"/>
  <c r="L36" i="10"/>
  <c r="L34" i="10" s="1"/>
  <c r="K36" i="10"/>
  <c r="K34" i="10" s="1"/>
  <c r="J36" i="10"/>
  <c r="J34" i="10" s="1"/>
  <c r="I36" i="10"/>
  <c r="I34" i="10" s="1"/>
  <c r="H36" i="10"/>
  <c r="H34" i="10" s="1"/>
  <c r="K33" i="10"/>
  <c r="I33" i="10"/>
  <c r="K32" i="10"/>
  <c r="M28" i="10"/>
  <c r="L26" i="10"/>
  <c r="K26" i="10"/>
  <c r="J26" i="10"/>
  <c r="I26" i="10"/>
  <c r="H26" i="10"/>
  <c r="M24" i="10"/>
  <c r="L22" i="10"/>
  <c r="K22" i="10"/>
  <c r="J22" i="10"/>
  <c r="I22" i="10"/>
  <c r="M22" i="10" s="1"/>
  <c r="H22" i="10"/>
  <c r="L20" i="10"/>
  <c r="K20" i="10"/>
  <c r="K18" i="10" s="1"/>
  <c r="J20" i="10"/>
  <c r="J18" i="10" s="1"/>
  <c r="I20" i="10"/>
  <c r="H20" i="10"/>
  <c r="H16" i="10" s="1"/>
  <c r="H14" i="10" s="1"/>
  <c r="L18" i="10"/>
  <c r="L16" i="10"/>
  <c r="L14" i="10" s="1"/>
  <c r="K16" i="10"/>
  <c r="K14" i="10" s="1"/>
  <c r="J16" i="10"/>
  <c r="J14" i="10" s="1"/>
  <c r="M161" i="10" l="1"/>
  <c r="M20" i="10"/>
  <c r="M164" i="10" s="1"/>
  <c r="H32" i="10"/>
  <c r="M32" i="10" s="1"/>
  <c r="M233" i="10"/>
  <c r="M78" i="10"/>
  <c r="K103" i="10"/>
  <c r="K12" i="10" s="1"/>
  <c r="K10" i="10" s="1"/>
  <c r="M207" i="10"/>
  <c r="H18" i="10"/>
  <c r="J32" i="10"/>
  <c r="J30" i="10" s="1"/>
  <c r="M74" i="10"/>
  <c r="H101" i="10"/>
  <c r="L105" i="10"/>
  <c r="M129" i="10"/>
  <c r="M137" i="10"/>
  <c r="M169" i="10"/>
  <c r="M177" i="10"/>
  <c r="H203" i="10"/>
  <c r="H201" i="10" s="1"/>
  <c r="M36" i="10"/>
  <c r="M217" i="10"/>
  <c r="I32" i="10"/>
  <c r="M189" i="10"/>
  <c r="M97" i="10"/>
  <c r="M113" i="10"/>
  <c r="K121" i="10"/>
  <c r="M125" i="10"/>
  <c r="M133" i="10"/>
  <c r="M141" i="10"/>
  <c r="M165" i="10"/>
  <c r="M173" i="10"/>
  <c r="J201" i="10"/>
  <c r="M246" i="10"/>
  <c r="M245" i="10"/>
  <c r="M94" i="10"/>
  <c r="M209" i="10"/>
  <c r="M225" i="10"/>
  <c r="M241" i="10"/>
  <c r="M70" i="10"/>
  <c r="M163" i="10"/>
  <c r="J42" i="10"/>
  <c r="L32" i="10"/>
  <c r="M50" i="10"/>
  <c r="M86" i="10"/>
  <c r="M96" i="10"/>
  <c r="M193" i="10"/>
  <c r="M58" i="10"/>
  <c r="M213" i="10"/>
  <c r="I16" i="10"/>
  <c r="M16" i="10" s="1"/>
  <c r="M185" i="10"/>
  <c r="K30" i="10"/>
  <c r="L13" i="10"/>
  <c r="J121" i="10"/>
  <c r="L101" i="10"/>
  <c r="L121" i="10"/>
  <c r="K13" i="10"/>
  <c r="J13" i="10"/>
  <c r="J103" i="10"/>
  <c r="J101" i="10" s="1"/>
  <c r="M123" i="10"/>
  <c r="M117" i="10"/>
  <c r="M109" i="10"/>
  <c r="M105" i="10"/>
  <c r="M107" i="10"/>
  <c r="I13" i="10"/>
  <c r="I30" i="10"/>
  <c r="M66" i="10"/>
  <c r="I42" i="10"/>
  <c r="M26" i="10"/>
  <c r="I14" i="10"/>
  <c r="M14" i="10" s="1"/>
  <c r="I18" i="10"/>
  <c r="M18" i="10" s="1"/>
  <c r="M33" i="10"/>
  <c r="H13" i="10"/>
  <c r="M104" i="10"/>
  <c r="M145" i="10"/>
  <c r="L12" i="10"/>
  <c r="L10" i="10" s="1"/>
  <c r="L30" i="10"/>
  <c r="M34" i="10"/>
  <c r="K101" i="10"/>
  <c r="H30" i="10"/>
  <c r="M44" i="10"/>
  <c r="I103" i="10"/>
  <c r="H42" i="10"/>
  <c r="L42" i="10"/>
  <c r="I121" i="10"/>
  <c r="M124" i="10"/>
  <c r="I205" i="10"/>
  <c r="M205" i="10" s="1"/>
  <c r="I203" i="10"/>
  <c r="I201" i="10" s="1"/>
  <c r="E13" i="4"/>
  <c r="F13" i="4"/>
  <c r="G13" i="4"/>
  <c r="H13" i="4"/>
  <c r="D13" i="4"/>
  <c r="E15" i="4"/>
  <c r="F15" i="4"/>
  <c r="G15" i="4"/>
  <c r="H15" i="4"/>
  <c r="D15" i="4"/>
  <c r="I48" i="4"/>
  <c r="M121" i="10" l="1"/>
  <c r="H12" i="10"/>
  <c r="H10" i="10" s="1"/>
  <c r="M201" i="10"/>
  <c r="M103" i="10"/>
  <c r="J12" i="10"/>
  <c r="J10" i="10" s="1"/>
  <c r="M13" i="10"/>
  <c r="I101" i="10"/>
  <c r="M101" i="10" s="1"/>
  <c r="I12" i="10"/>
  <c r="I10" i="10" s="1"/>
  <c r="M203" i="10"/>
  <c r="M42" i="10"/>
  <c r="M30" i="10"/>
  <c r="E17" i="4"/>
  <c r="F17" i="4"/>
  <c r="G17" i="4"/>
  <c r="H17" i="4"/>
  <c r="E24" i="4"/>
  <c r="F24" i="4"/>
  <c r="G24" i="4"/>
  <c r="H24" i="4"/>
  <c r="E31" i="4"/>
  <c r="F31" i="4"/>
  <c r="G31" i="4"/>
  <c r="H31" i="4"/>
  <c r="E38" i="4"/>
  <c r="F38" i="4"/>
  <c r="G38" i="4"/>
  <c r="H38" i="4"/>
  <c r="E45" i="4"/>
  <c r="F45" i="4"/>
  <c r="G45" i="4"/>
  <c r="H45" i="4"/>
  <c r="E52" i="4"/>
  <c r="F52" i="4"/>
  <c r="G52" i="4"/>
  <c r="H52" i="4"/>
  <c r="I22" i="4"/>
  <c r="I27" i="4"/>
  <c r="I29" i="4"/>
  <c r="I36" i="4"/>
  <c r="I41" i="4"/>
  <c r="I43" i="4"/>
  <c r="I50" i="4"/>
  <c r="I57" i="4"/>
  <c r="D52" i="4"/>
  <c r="M10" i="10" l="1"/>
  <c r="M12" i="10"/>
  <c r="I13" i="4"/>
  <c r="I52" i="4"/>
  <c r="E10" i="4"/>
  <c r="I15" i="4"/>
  <c r="F10" i="4"/>
  <c r="G10" i="4"/>
  <c r="H10" i="4"/>
  <c r="D45" i="4" l="1"/>
  <c r="I45" i="4" s="1"/>
  <c r="D38" i="4"/>
  <c r="I38" i="4" s="1"/>
  <c r="D31" i="4"/>
  <c r="I31" i="4" s="1"/>
  <c r="D24" i="4"/>
  <c r="I24" i="4" s="1"/>
  <c r="D17" i="4"/>
  <c r="I17" i="4" s="1"/>
  <c r="D10" i="4"/>
  <c r="I10" i="4" s="1"/>
</calcChain>
</file>

<file path=xl/sharedStrings.xml><?xml version="1.0" encoding="utf-8"?>
<sst xmlns="http://schemas.openxmlformats.org/spreadsheetml/2006/main" count="760" uniqueCount="199">
  <si>
    <t>Наименование  программы, подпрограммы</t>
  </si>
  <si>
    <t>Наименование ГРБС</t>
  </si>
  <si>
    <t>Код бюджетной классификации</t>
  </si>
  <si>
    <t>ГРБС</t>
  </si>
  <si>
    <t>Рз</t>
  </si>
  <si>
    <t>Пр</t>
  </si>
  <si>
    <t>ЦСР</t>
  </si>
  <si>
    <t>ВР</t>
  </si>
  <si>
    <t>Итого на период</t>
  </si>
  <si>
    <t>Муниципальная программа</t>
  </si>
  <si>
    <t>всего расходные обязательства по программе</t>
  </si>
  <si>
    <t>Х</t>
  </si>
  <si>
    <t>в том числе по ГРБС:</t>
  </si>
  <si>
    <t>Подпрограмма 1</t>
  </si>
  <si>
    <t>всего расходные обязательства по подпрограмме</t>
  </si>
  <si>
    <t>Статус        (муниципальная программа, подпрограмма)</t>
  </si>
  <si>
    <t>Распределение планируемых расходов за счет средств местного бюджета по мероприятиям и подпрограммам муниципальной программы</t>
  </si>
  <si>
    <t>Мероприятие 1 Подпрограммы 1</t>
  </si>
  <si>
    <t>всего расходные обязательства</t>
  </si>
  <si>
    <t>Подпрограмма 2</t>
  </si>
  <si>
    <t>Мероприятие 1 Подпрограммы 2</t>
  </si>
  <si>
    <t>Оплата за потребленную электроэнергию уличного освещения</t>
  </si>
  <si>
    <t>Мероприятие 2 Подпрограммы 2</t>
  </si>
  <si>
    <t>Мероприятие 3 Подпрограммы 2</t>
  </si>
  <si>
    <t>Мероприятие 4 Подпрограммы 2</t>
  </si>
  <si>
    <t>Подпрограмма 3</t>
  </si>
  <si>
    <t>Мероприятие 1 Подпрограммы 3</t>
  </si>
  <si>
    <t>Подпрограмма 4</t>
  </si>
  <si>
    <t>Мероприятие 1 Подпрограммы 4</t>
  </si>
  <si>
    <t>Мероприятие 2 Подпрограммы 4</t>
  </si>
  <si>
    <t>Подпрограмма 5</t>
  </si>
  <si>
    <t>"Обеспечение реализации муниципальной программы"</t>
  </si>
  <si>
    <t>Приобретение комплектов спецодежды</t>
  </si>
  <si>
    <t>Проведение конкурса по благоустройству</t>
  </si>
  <si>
    <t>Ответственный исполнитель, соисполнители</t>
  </si>
  <si>
    <t>первый год планового периода</t>
  </si>
  <si>
    <t>второй год планового периода</t>
  </si>
  <si>
    <t>юридические лица</t>
  </si>
  <si>
    <t xml:space="preserve">Статус  </t>
  </si>
  <si>
    <t>Наименование  муниципальной программы, подпрограммы муниципальной программы</t>
  </si>
  <si>
    <t>Всего</t>
  </si>
  <si>
    <t>в том числе:</t>
  </si>
  <si>
    <t>федеральный бюджет</t>
  </si>
  <si>
    <t>краевой бюджет</t>
  </si>
  <si>
    <t>внебюджетные источники</t>
  </si>
  <si>
    <t>Мероприятие 5 Подпрограммы 2</t>
  </si>
  <si>
    <t>Мероприятие 3 Подпрограммы 4</t>
  </si>
  <si>
    <t>Мероприятие 4 Подпрограммы 4</t>
  </si>
  <si>
    <t>Администрация                    Б-Улуйского сельсовета</t>
  </si>
  <si>
    <t>0503</t>
  </si>
  <si>
    <t>0409</t>
  </si>
  <si>
    <t>0505</t>
  </si>
  <si>
    <t>бюджет Большеулуйского сельсовета</t>
  </si>
  <si>
    <t>Очистка дорог от снега, вывоз снега, рассыпка песка, грейдерование дорог, очистка пешеходных дорожек</t>
  </si>
  <si>
    <t>Удаление опасных деревьев</t>
  </si>
  <si>
    <t> «Благоустройство территории Большеулуйского сельсовета»</t>
  </si>
  <si>
    <t>"Обслуживание и текущий ремонт уличного освещения на территории Большеулуйского сельсовета"</t>
  </si>
  <si>
    <t> «Содержание улично-дорожной сети населенных пунктов Большеулуйского сельсовета»</t>
  </si>
  <si>
    <t>"Обеспечение содержания мест захоронения на территории Большеулуйского сельсовета"</t>
  </si>
  <si>
    <t>"Прочие мероприятия по благоустройству территории Большеулуйского сельсовета"</t>
  </si>
  <si>
    <t>Краевой бюджет</t>
  </si>
  <si>
    <t>0120000000</t>
  </si>
  <si>
    <t>0130000000</t>
  </si>
  <si>
    <t>Содержание мест захоронения на территории Большеулуйского сельсовета в соответствии с гигиеническими требованиями; охрана кладбищ; ведение книги захоронений; отведение мест для погребения умерших в соответствии с правилами</t>
  </si>
  <si>
    <t>0140000000</t>
  </si>
  <si>
    <t>Уничтожение дикорастущих сорняков</t>
  </si>
  <si>
    <t>Изготовление новых аншлагов</t>
  </si>
  <si>
    <t>0150000000</t>
  </si>
  <si>
    <t>Приобретение ГСМ для работ по благоустройству территории (косилки, УАЗ, бензопилы, генератор)</t>
  </si>
  <si>
    <t>0120075090</t>
  </si>
  <si>
    <t>0100000000</t>
  </si>
  <si>
    <t>0110000000</t>
  </si>
  <si>
    <t>Содержание уличного освещения</t>
  </si>
  <si>
    <t>1.1.1.</t>
  </si>
  <si>
    <t>1.1.2.</t>
  </si>
  <si>
    <t>Улучшение качества дорожного полотна</t>
  </si>
  <si>
    <t>2.1.1.</t>
  </si>
  <si>
    <t>Содержание дорог населенных пунктов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</si>
  <si>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</si>
  <si>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</si>
  <si>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</si>
  <si>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</si>
  <si>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</si>
  <si>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</si>
  <si>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</si>
  <si>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</si>
  <si>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</si>
  <si>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01200S0050</t>
  </si>
  <si>
    <t>4.1.1.</t>
  </si>
  <si>
    <t>4.1.2.</t>
  </si>
  <si>
    <t>4.1.3.</t>
  </si>
  <si>
    <t>Проведение мероприятий по обеспечению санитарного благополучения в местах несанкционированных свалок</t>
  </si>
  <si>
    <t>4.2.1.</t>
  </si>
  <si>
    <t>4.2.2.</t>
  </si>
  <si>
    <t>4.2.3.</t>
  </si>
  <si>
    <t>4.2.4.</t>
  </si>
  <si>
    <t>4.2.5.</t>
  </si>
  <si>
    <t>Акарицидная обработка мест массового пребывания людей</t>
  </si>
  <si>
    <t>4.3.1.</t>
  </si>
  <si>
    <t>Развитие и поддержка инициатив жителей населенных пунктов по благоустройству территорий</t>
  </si>
  <si>
    <t>4.4.1.</t>
  </si>
  <si>
    <t>Благоустройство территории, отведенной для проведения культурно-массовых мероприятий для населения</t>
  </si>
  <si>
    <t>Мероприятие 6  Подпрограммы 4</t>
  </si>
  <si>
    <t>Мероприятие к субсидии бюджетам муниципальных образований края для реализации проектов по благоустройству территорий поселений</t>
  </si>
  <si>
    <t>01400S00760</t>
  </si>
  <si>
    <t>Мероприятие 7  Подпрограммы 4</t>
  </si>
  <si>
    <t>0140077410</t>
  </si>
  <si>
    <t>Мероприятие 1  Подпрограммы 5</t>
  </si>
  <si>
    <t>Повышение эффективности исполнения муниципальных функций в сфере благоустройства территории населенных пунктов</t>
  </si>
  <si>
    <t>110,        240</t>
  </si>
  <si>
    <t>5.1.1.</t>
  </si>
  <si>
    <t>5.1.2.</t>
  </si>
  <si>
    <t>5.1.3.</t>
  </si>
  <si>
    <t>5.1.4.</t>
  </si>
  <si>
    <t>5.1.5.</t>
  </si>
  <si>
    <t>5.1.6.</t>
  </si>
  <si>
    <t>5.1.7.</t>
  </si>
  <si>
    <t>Транспортные расходы</t>
  </si>
  <si>
    <t>Отдельные мероприятия</t>
  </si>
  <si>
    <t>Отдельное мероприятие 1</t>
  </si>
  <si>
    <t>Организация проведения оплачиваемых общественных работ для граждан зарегистрированных в органах службы занятости</t>
  </si>
  <si>
    <t>Организация проведения трудоустройства граждан, направленных органами ГУИН</t>
  </si>
  <si>
    <t>текущий финансовый год</t>
  </si>
  <si>
    <t>Отдельное мероприятие 1: Организация проведения оплачиваемых общественных работ для граждан зарегистрированных в органах службы занятости</t>
  </si>
  <si>
    <t>Ресурсное обеспечение и прогнозная оценка расходов на реализацию целей муниципальной программы Большеулуйского сельсовета с учетом источников финансирования, в том числе по уровням бюджетной системы</t>
  </si>
  <si>
    <t>05 03</t>
  </si>
  <si>
    <t>01400S7410</t>
  </si>
  <si>
    <t>третий год планового периода</t>
  </si>
  <si>
    <t>четвертый год планового периода</t>
  </si>
  <si>
    <t>Приложение № 1 к муниципальной программе</t>
  </si>
  <si>
    <t>"Благоустройство территории Большеулуйского сельсовета"</t>
  </si>
  <si>
    <t>Приложение № 2 к муниципальной программе</t>
  </si>
  <si>
    <t>Расходы</t>
  </si>
  <si>
    <t>(тыс. руб.)</t>
  </si>
  <si>
    <t>(тыс.руб.)</t>
  </si>
  <si>
    <t xml:space="preserve">Отсыпка площадок (остановочных и подъездных) </t>
  </si>
  <si>
    <t xml:space="preserve">Подготовка проекта организации дорожного движения </t>
  </si>
  <si>
    <t xml:space="preserve">Установка ограждения пешеходных дорожек </t>
  </si>
  <si>
    <t xml:space="preserve">Устройство пешеходных дорожек </t>
  </si>
  <si>
    <t>Установка и обслуживание видеокамер в общественных местах</t>
  </si>
  <si>
    <t>Ремонт стеллы на въезде в с.Большой Улуй</t>
  </si>
  <si>
    <t>Приобретение, обслуживание, ремонт и установка дорожных знаков. Нанесение дорожной разметки. Устройство пешеходных переходов.</t>
  </si>
  <si>
    <t>Ямочный ремонт дорожного полотна и ремонт асфальтного покрытия</t>
  </si>
  <si>
    <t xml:space="preserve">Установка (перенос) крытых автобусных остановок </t>
  </si>
  <si>
    <t>Благоустройство территории стадиона, ярмарки выходного дня и детской площадки, ограждение зоны отдыха</t>
  </si>
  <si>
    <t>Мероприятия, направленные на реализацию проектов по благоустройству территории сельских поселений за счет средств краевого бюджета, софинансирование за счет средств местного бюджета</t>
  </si>
  <si>
    <t>Проведение работ по изготовлению землеустроительной документации по межеванию планов земельных участков Большеулуйского сельсовета</t>
  </si>
  <si>
    <t xml:space="preserve">отчетный финансо-вый год </t>
  </si>
  <si>
    <t>01200S5090</t>
  </si>
  <si>
    <t>4.3.2.</t>
  </si>
  <si>
    <t>Проведение конкурса проектов по благоустройству среди инициативных граждан</t>
  </si>
  <si>
    <t>Установка и разборка необходимых конструкций при проведении культурно-массовых праздничных мероприятий, приобретение сувенирной и праздничной продукции</t>
  </si>
  <si>
    <t>4.4.2.</t>
  </si>
  <si>
    <t>4.4.3.</t>
  </si>
  <si>
    <t>4.4.4.</t>
  </si>
  <si>
    <t>Мероприятие 5  Подпрограммы 4</t>
  </si>
  <si>
    <t>0412</t>
  </si>
  <si>
    <t>Мероприятие 8  Подпрограммы 4</t>
  </si>
  <si>
    <t>Мероприятия, направленные на обустройство и восстановление воинских захоронений</t>
  </si>
  <si>
    <t>Расходы на выплату персоналу в целях обеспечения выполнения функций государственными (муниципальными) органами</t>
  </si>
  <si>
    <t>Мероприятие 2  Подпрограммы 5</t>
  </si>
  <si>
    <t>Приобретение материальных запасов для отопления помещений насосных станций</t>
  </si>
  <si>
    <t>Мероприятие 3  Подпрограммы 5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</si>
  <si>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</si>
  <si>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0150010490</t>
  </si>
  <si>
    <t>Мероприятия, направленные на содержание автомобильных дорог общего пользования местного значения за счет средств дорожного фонда и местного бюджета</t>
  </si>
  <si>
    <t>Мероприятия, направленные на капитальный ремонт и ремонт автомобильных дорог общего пользования местного значения за счет средств дорожного фонда и местного бюджета</t>
  </si>
  <si>
    <t>01200S5080</t>
  </si>
  <si>
    <t>0120074920</t>
  </si>
  <si>
    <t>4.4.5.</t>
  </si>
  <si>
    <t>Техническое обслуживание имеющихся линий уличного освещения и монтаж новых</t>
  </si>
  <si>
    <t xml:space="preserve">Нарезка дорожного полотна с отсыпкой щебнем, грунтом </t>
  </si>
  <si>
    <t>Копка экскаватором придорожных канав для стока талых вод, очистка труб и канав, прокладывание новых траншей для стока талых вод</t>
  </si>
  <si>
    <t>Мероприятия, направленные на повышение безопасности дорожного движения за счет средств дорожного фонда и местного бюджета</t>
  </si>
  <si>
    <t>Вывоз и захоронение ТКО с общественных территорий и кладбищ сельсовета</t>
  </si>
  <si>
    <t>Устройство и содержание площадок с ограждениями для контейнеров ТКО</t>
  </si>
  <si>
    <t>Обеспечение санитарного благополучия в местах несанкционированных свалок ТКО</t>
  </si>
  <si>
    <t>Изготовление и ремонт контейнеров под ТКО</t>
  </si>
  <si>
    <t>Снос ветвих и аварийных объектов нежилого фонда</t>
  </si>
  <si>
    <t>Приобретение хозяйственного инвентаря, защитных  и дезинфецирующих средств, расходных и лакокрасочных материалов</t>
  </si>
  <si>
    <t>Приобретение материалов для ограждения</t>
  </si>
  <si>
    <t>Сбор и вывоз в специально отведенные места твердых коммунальных отходов</t>
  </si>
  <si>
    <t>4.3.3.</t>
  </si>
  <si>
    <t>Проведение конкурса по новогоднему оформлению территории Большеулуйского сельсовета "Новогоднее волшебство"</t>
  </si>
  <si>
    <t>0110081110</t>
  </si>
  <si>
    <t>0120081120</t>
  </si>
  <si>
    <t>0120081130</t>
  </si>
  <si>
    <t>0130081140</t>
  </si>
  <si>
    <t>0140081150</t>
  </si>
  <si>
    <t>0140081160</t>
  </si>
  <si>
    <t>0140081170</t>
  </si>
  <si>
    <t>0140081180</t>
  </si>
  <si>
    <t>0140081190</t>
  </si>
  <si>
    <t>0150081200</t>
  </si>
  <si>
    <t>0150081210</t>
  </si>
  <si>
    <t>0190082030</t>
  </si>
  <si>
    <t>01100L299F</t>
  </si>
  <si>
    <t>Приложение 1 к постановлению от 26.04.2021 № 45</t>
  </si>
  <si>
    <t>Приложение 2 к постановлению от 26.04.2021 №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</si>
</sst>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2" fillId="0" borderId="0" xfId="0" applyFont="1"/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0" fontId="0" fillId="0" borderId="0" xfId="0" applyFont="1"/>
    <xf numFmtId="0" fontId="4" fillId="0" borderId="6" xfId="0" applyFont="1" applyBorder="1" applyAlignment="1">
      <alignment vertical="top" wrapText="1"/>
    </xf>
    <xf numFmtId="49" fontId="3" fillId="0" borderId="6" xfId="0" applyNumberFormat="1" applyFont="1" applyBorder="1" applyAlignment="1">
      <alignment vertical="top"/>
    </xf>
    <xf numFmtId="0" fontId="5" fillId="0" borderId="6" xfId="0" applyFont="1" applyBorder="1" applyAlignment="1">
      <alignment vertical="top" wrapText="1"/>
    </xf>
    <xf numFmtId="49" fontId="0" fillId="0" borderId="0" xfId="0" applyNumberFormat="1"/>
    <xf numFmtId="49" fontId="2" fillId="0" borderId="0" xfId="0" applyNumberFormat="1" applyFont="1"/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49" fontId="2" fillId="0" borderId="13" xfId="0" applyNumberFormat="1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5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/>
    </xf>
    <xf numFmtId="49" fontId="2" fillId="0" borderId="5" xfId="0" applyNumberFormat="1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/>
    </xf>
    <xf numFmtId="49" fontId="2" fillId="0" borderId="15" xfId="0" applyNumberFormat="1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/>
    </xf>
    <xf numFmtId="49" fontId="2" fillId="0" borderId="17" xfId="0" applyNumberFormat="1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/>
    </xf>
    <xf numFmtId="49" fontId="2" fillId="0" borderId="19" xfId="0" applyNumberFormat="1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5" fillId="0" borderId="18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49" fontId="6" fillId="0" borderId="6" xfId="0" applyNumberFormat="1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/>
    </xf>
    <xf numFmtId="49" fontId="2" fillId="0" borderId="21" xfId="0" applyNumberFormat="1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top"/>
    </xf>
    <xf numFmtId="49" fontId="2" fillId="0" borderId="23" xfId="0" applyNumberFormat="1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5" fillId="0" borderId="25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3" borderId="0" xfId="0" applyFont="1" applyFill="1" applyAlignment="1">
      <alignment horizontal="right"/>
    </xf>
    <xf numFmtId="0" fontId="0" fillId="3" borderId="0" xfId="0" applyFill="1"/>
    <xf numFmtId="0" fontId="2" fillId="3" borderId="6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/>
    </xf>
    <xf numFmtId="164" fontId="3" fillId="0" borderId="6" xfId="0" applyNumberFormat="1" applyFont="1" applyBorder="1" applyAlignment="1">
      <alignment horizontal="center" vertical="top"/>
    </xf>
    <xf numFmtId="164" fontId="3" fillId="3" borderId="6" xfId="0" applyNumberFormat="1" applyFont="1" applyFill="1" applyBorder="1" applyAlignment="1">
      <alignment horizontal="center" vertical="top"/>
    </xf>
    <xf numFmtId="0" fontId="3" fillId="3" borderId="6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center" vertical="top"/>
    </xf>
    <xf numFmtId="49" fontId="3" fillId="3" borderId="6" xfId="0" applyNumberFormat="1" applyFont="1" applyFill="1" applyBorder="1" applyAlignment="1">
      <alignment vertical="top"/>
    </xf>
    <xf numFmtId="0" fontId="3" fillId="3" borderId="6" xfId="0" applyFont="1" applyFill="1" applyBorder="1" applyAlignment="1">
      <alignment vertical="top"/>
    </xf>
    <xf numFmtId="0" fontId="4" fillId="3" borderId="6" xfId="0" applyFont="1" applyFill="1" applyBorder="1" applyAlignment="1">
      <alignment vertical="top" wrapText="1"/>
    </xf>
    <xf numFmtId="49" fontId="6" fillId="3" borderId="6" xfId="0" applyNumberFormat="1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/>
    </xf>
    <xf numFmtId="49" fontId="2" fillId="4" borderId="6" xfId="0" applyNumberFormat="1" applyFont="1" applyFill="1" applyBorder="1" applyAlignment="1">
      <alignment vertical="top"/>
    </xf>
    <xf numFmtId="0" fontId="2" fillId="4" borderId="6" xfId="0" applyFont="1" applyFill="1" applyBorder="1" applyAlignment="1">
      <alignment vertical="top"/>
    </xf>
    <xf numFmtId="164" fontId="2" fillId="4" borderId="6" xfId="0" applyNumberFormat="1" applyFont="1" applyFill="1" applyBorder="1" applyAlignment="1">
      <alignment horizontal="center" vertical="top"/>
    </xf>
    <xf numFmtId="164" fontId="2" fillId="3" borderId="6" xfId="0" applyNumberFormat="1" applyFont="1" applyFill="1" applyBorder="1" applyAlignment="1">
      <alignment horizontal="center" vertical="top"/>
    </xf>
    <xf numFmtId="0" fontId="0" fillId="4" borderId="0" xfId="0" applyFill="1"/>
    <xf numFmtId="0" fontId="5" fillId="4" borderId="6" xfId="0" applyFont="1" applyFill="1" applyBorder="1" applyAlignment="1">
      <alignment vertical="top" wrapText="1"/>
    </xf>
    <xf numFmtId="49" fontId="6" fillId="4" borderId="6" xfId="0" applyNumberFormat="1" applyFont="1" applyFill="1" applyBorder="1" applyAlignment="1">
      <alignment vertical="top" wrapText="1"/>
    </xf>
    <xf numFmtId="164" fontId="2" fillId="0" borderId="6" xfId="0" applyNumberFormat="1" applyFont="1" applyBorder="1" applyAlignment="1">
      <alignment horizontal="center" vertical="top"/>
    </xf>
    <xf numFmtId="0" fontId="2" fillId="5" borderId="6" xfId="0" applyFont="1" applyFill="1" applyBorder="1" applyAlignment="1">
      <alignment vertical="top" wrapText="1"/>
    </xf>
    <xf numFmtId="0" fontId="2" fillId="5" borderId="6" xfId="0" applyFont="1" applyFill="1" applyBorder="1" applyAlignment="1">
      <alignment horizontal="center" vertical="top"/>
    </xf>
    <xf numFmtId="49" fontId="2" fillId="5" borderId="6" xfId="0" applyNumberFormat="1" applyFont="1" applyFill="1" applyBorder="1" applyAlignment="1">
      <alignment vertical="top"/>
    </xf>
    <xf numFmtId="0" fontId="2" fillId="5" borderId="6" xfId="0" applyFont="1" applyFill="1" applyBorder="1" applyAlignment="1">
      <alignment vertical="top"/>
    </xf>
    <xf numFmtId="164" fontId="2" fillId="5" borderId="6" xfId="0" applyNumberFormat="1" applyFont="1" applyFill="1" applyBorder="1" applyAlignment="1">
      <alignment horizontal="center" vertical="top"/>
    </xf>
    <xf numFmtId="0" fontId="0" fillId="5" borderId="0" xfId="0" applyFill="1"/>
    <xf numFmtId="0" fontId="5" fillId="5" borderId="6" xfId="0" applyFont="1" applyFill="1" applyBorder="1" applyAlignment="1">
      <alignment vertical="top" wrapText="1"/>
    </xf>
    <xf numFmtId="49" fontId="6" fillId="5" borderId="6" xfId="0" applyNumberFormat="1" applyFont="1" applyFill="1" applyBorder="1" applyAlignment="1">
      <alignment vertical="top" wrapText="1"/>
    </xf>
    <xf numFmtId="0" fontId="2" fillId="0" borderId="9" xfId="0" applyFont="1" applyBorder="1" applyAlignment="1">
      <alignment vertical="top"/>
    </xf>
    <xf numFmtId="164" fontId="2" fillId="0" borderId="19" xfId="0" applyNumberFormat="1" applyFont="1" applyBorder="1" applyAlignment="1">
      <alignment horizontal="center" vertical="top"/>
    </xf>
    <xf numFmtId="164" fontId="2" fillId="2" borderId="19" xfId="0" applyNumberFormat="1" applyFont="1" applyFill="1" applyBorder="1" applyAlignment="1">
      <alignment horizontal="center" vertical="top"/>
    </xf>
    <xf numFmtId="164" fontId="2" fillId="3" borderId="19" xfId="0" applyNumberFormat="1" applyFont="1" applyFill="1" applyBorder="1" applyAlignment="1">
      <alignment horizontal="center" vertical="top"/>
    </xf>
    <xf numFmtId="164" fontId="2" fillId="0" borderId="15" xfId="0" applyNumberFormat="1" applyFont="1" applyBorder="1" applyAlignment="1">
      <alignment horizontal="center" vertical="top"/>
    </xf>
    <xf numFmtId="164" fontId="2" fillId="3" borderId="15" xfId="0" applyNumberFormat="1" applyFont="1" applyFill="1" applyBorder="1" applyAlignment="1">
      <alignment horizontal="center" vertical="top"/>
    </xf>
    <xf numFmtId="164" fontId="2" fillId="0" borderId="17" xfId="0" applyNumberFormat="1" applyFont="1" applyBorder="1" applyAlignment="1">
      <alignment horizontal="center" vertical="top"/>
    </xf>
    <xf numFmtId="164" fontId="2" fillId="2" borderId="17" xfId="0" applyNumberFormat="1" applyFont="1" applyFill="1" applyBorder="1" applyAlignment="1">
      <alignment horizontal="center" vertical="top"/>
    </xf>
    <xf numFmtId="164" fontId="2" fillId="3" borderId="17" xfId="0" applyNumberFormat="1" applyFont="1" applyFill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164" fontId="2" fillId="3" borderId="5" xfId="0" applyNumberFormat="1" applyFont="1" applyFill="1" applyBorder="1" applyAlignment="1">
      <alignment horizontal="center" vertical="top"/>
    </xf>
    <xf numFmtId="0" fontId="2" fillId="5" borderId="16" xfId="0" applyFont="1" applyFill="1" applyBorder="1" applyAlignment="1">
      <alignment vertical="top" wrapText="1"/>
    </xf>
    <xf numFmtId="0" fontId="2" fillId="5" borderId="17" xfId="0" applyFont="1" applyFill="1" applyBorder="1" applyAlignment="1">
      <alignment horizontal="center" vertical="top"/>
    </xf>
    <xf numFmtId="49" fontId="2" fillId="5" borderId="17" xfId="0" applyNumberFormat="1" applyFont="1" applyFill="1" applyBorder="1" applyAlignment="1">
      <alignment vertical="top"/>
    </xf>
    <xf numFmtId="0" fontId="2" fillId="5" borderId="17" xfId="0" applyFont="1" applyFill="1" applyBorder="1" applyAlignment="1">
      <alignment vertical="top"/>
    </xf>
    <xf numFmtId="164" fontId="2" fillId="5" borderId="17" xfId="0" applyNumberFormat="1" applyFont="1" applyFill="1" applyBorder="1" applyAlignment="1">
      <alignment horizontal="center" vertical="top"/>
    </xf>
    <xf numFmtId="0" fontId="0" fillId="5" borderId="0" xfId="0" applyFont="1" applyFill="1"/>
    <xf numFmtId="0" fontId="2" fillId="5" borderId="18" xfId="0" applyFont="1" applyFill="1" applyBorder="1" applyAlignment="1">
      <alignment vertical="top" wrapText="1"/>
    </xf>
    <xf numFmtId="0" fontId="2" fillId="5" borderId="19" xfId="0" applyFont="1" applyFill="1" applyBorder="1" applyAlignment="1">
      <alignment horizontal="center" vertical="top"/>
    </xf>
    <xf numFmtId="49" fontId="2" fillId="5" borderId="19" xfId="0" applyNumberFormat="1" applyFont="1" applyFill="1" applyBorder="1" applyAlignment="1">
      <alignment vertical="top"/>
    </xf>
    <xf numFmtId="0" fontId="2" fillId="5" borderId="19" xfId="0" applyFont="1" applyFill="1" applyBorder="1" applyAlignment="1">
      <alignment vertical="top"/>
    </xf>
    <xf numFmtId="164" fontId="2" fillId="5" borderId="19" xfId="0" applyNumberFormat="1" applyFont="1" applyFill="1" applyBorder="1" applyAlignment="1">
      <alignment horizontal="center" vertical="top"/>
    </xf>
    <xf numFmtId="0" fontId="5" fillId="5" borderId="18" xfId="0" applyFont="1" applyFill="1" applyBorder="1" applyAlignment="1">
      <alignment vertical="top" wrapText="1"/>
    </xf>
    <xf numFmtId="0" fontId="2" fillId="5" borderId="14" xfId="0" applyFont="1" applyFill="1" applyBorder="1" applyAlignment="1">
      <alignment vertical="top" wrapText="1"/>
    </xf>
    <xf numFmtId="0" fontId="2" fillId="5" borderId="15" xfId="0" applyFont="1" applyFill="1" applyBorder="1" applyAlignment="1">
      <alignment horizontal="center" vertical="top"/>
    </xf>
    <xf numFmtId="49" fontId="2" fillId="5" borderId="15" xfId="0" applyNumberFormat="1" applyFont="1" applyFill="1" applyBorder="1" applyAlignment="1">
      <alignment vertical="top"/>
    </xf>
    <xf numFmtId="0" fontId="2" fillId="5" borderId="15" xfId="0" applyFont="1" applyFill="1" applyBorder="1" applyAlignment="1">
      <alignment vertical="top"/>
    </xf>
    <xf numFmtId="164" fontId="2" fillId="5" borderId="15" xfId="0" applyNumberFormat="1" applyFont="1" applyFill="1" applyBorder="1" applyAlignment="1">
      <alignment horizontal="center" vertical="top"/>
    </xf>
    <xf numFmtId="0" fontId="2" fillId="5" borderId="19" xfId="0" applyFont="1" applyFill="1" applyBorder="1" applyAlignment="1">
      <alignment vertical="top" wrapText="1"/>
    </xf>
    <xf numFmtId="164" fontId="2" fillId="0" borderId="24" xfId="0" applyNumberFormat="1" applyFont="1" applyBorder="1" applyAlignment="1">
      <alignment horizontal="center" vertical="top"/>
    </xf>
    <xf numFmtId="164" fontId="2" fillId="0" borderId="26" xfId="0" applyNumberFormat="1" applyFont="1" applyBorder="1" applyAlignment="1">
      <alignment horizontal="center" vertical="top"/>
    </xf>
    <xf numFmtId="164" fontId="2" fillId="0" borderId="28" xfId="0" applyNumberFormat="1" applyFont="1" applyBorder="1" applyAlignment="1">
      <alignment horizontal="center" vertical="top"/>
    </xf>
    <xf numFmtId="0" fontId="2" fillId="6" borderId="19" xfId="0" applyFont="1" applyFill="1" applyBorder="1" applyAlignment="1">
      <alignment vertical="top" wrapText="1"/>
    </xf>
    <xf numFmtId="0" fontId="2" fillId="6" borderId="19" xfId="0" applyFont="1" applyFill="1" applyBorder="1" applyAlignment="1">
      <alignment horizontal="center" vertical="top"/>
    </xf>
    <xf numFmtId="49" fontId="2" fillId="6" borderId="19" xfId="0" applyNumberFormat="1" applyFont="1" applyFill="1" applyBorder="1" applyAlignment="1">
      <alignment vertical="top"/>
    </xf>
    <xf numFmtId="49" fontId="6" fillId="6" borderId="6" xfId="0" applyNumberFormat="1" applyFont="1" applyFill="1" applyBorder="1" applyAlignment="1">
      <alignment vertical="top" wrapText="1"/>
    </xf>
    <xf numFmtId="0" fontId="2" fillId="6" borderId="19" xfId="0" applyFont="1" applyFill="1" applyBorder="1" applyAlignment="1">
      <alignment vertical="top"/>
    </xf>
    <xf numFmtId="164" fontId="2" fillId="6" borderId="19" xfId="0" applyNumberFormat="1" applyFont="1" applyFill="1" applyBorder="1" applyAlignment="1">
      <alignment horizontal="center" vertical="top"/>
    </xf>
    <xf numFmtId="0" fontId="0" fillId="6" borderId="0" xfId="0" applyFill="1"/>
    <xf numFmtId="0" fontId="2" fillId="3" borderId="29" xfId="0" applyFont="1" applyFill="1" applyBorder="1" applyAlignment="1">
      <alignment vertical="top" wrapText="1"/>
    </xf>
    <xf numFmtId="0" fontId="2" fillId="3" borderId="30" xfId="0" applyFont="1" applyFill="1" applyBorder="1" applyAlignment="1">
      <alignment horizontal="center" vertical="top"/>
    </xf>
    <xf numFmtId="49" fontId="2" fillId="3" borderId="30" xfId="0" applyNumberFormat="1" applyFont="1" applyFill="1" applyBorder="1" applyAlignment="1">
      <alignment vertical="top"/>
    </xf>
    <xf numFmtId="0" fontId="2" fillId="3" borderId="30" xfId="0" applyFont="1" applyFill="1" applyBorder="1" applyAlignment="1">
      <alignment vertical="top"/>
    </xf>
    <xf numFmtId="0" fontId="2" fillId="3" borderId="31" xfId="0" applyFont="1" applyFill="1" applyBorder="1" applyAlignment="1">
      <alignment vertical="top"/>
    </xf>
    <xf numFmtId="164" fontId="2" fillId="3" borderId="32" xfId="0" applyNumberFormat="1" applyFont="1" applyFill="1" applyBorder="1" applyAlignment="1">
      <alignment horizontal="center" vertical="top"/>
    </xf>
    <xf numFmtId="0" fontId="0" fillId="3" borderId="0" xfId="0" applyFont="1" applyFill="1"/>
    <xf numFmtId="0" fontId="2" fillId="3" borderId="22" xfId="0" applyFont="1" applyFill="1" applyBorder="1" applyAlignment="1">
      <alignment vertical="top" wrapText="1"/>
    </xf>
    <xf numFmtId="0" fontId="2" fillId="3" borderId="23" xfId="0" applyFont="1" applyFill="1" applyBorder="1" applyAlignment="1">
      <alignment horizontal="center" vertical="top"/>
    </xf>
    <xf numFmtId="49" fontId="2" fillId="3" borderId="23" xfId="0" applyNumberFormat="1" applyFont="1" applyFill="1" applyBorder="1" applyAlignment="1">
      <alignment vertical="top"/>
    </xf>
    <xf numFmtId="0" fontId="2" fillId="3" borderId="23" xfId="0" applyFont="1" applyFill="1" applyBorder="1" applyAlignment="1">
      <alignment vertical="top"/>
    </xf>
    <xf numFmtId="0" fontId="2" fillId="3" borderId="33" xfId="0" applyFont="1" applyFill="1" applyBorder="1" applyAlignment="1">
      <alignment vertical="top"/>
    </xf>
    <xf numFmtId="0" fontId="5" fillId="3" borderId="25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 vertical="top"/>
    </xf>
    <xf numFmtId="49" fontId="2" fillId="3" borderId="19" xfId="0" applyNumberFormat="1" applyFont="1" applyFill="1" applyBorder="1" applyAlignment="1">
      <alignment vertical="top"/>
    </xf>
    <xf numFmtId="0" fontId="2" fillId="3" borderId="34" xfId="0" applyFont="1" applyFill="1" applyBorder="1" applyAlignment="1">
      <alignment vertical="top"/>
    </xf>
    <xf numFmtId="0" fontId="2" fillId="3" borderId="27" xfId="0" applyFont="1" applyFill="1" applyBorder="1" applyAlignment="1">
      <alignment vertical="top" wrapText="1"/>
    </xf>
    <xf numFmtId="0" fontId="2" fillId="3" borderId="15" xfId="0" applyFont="1" applyFill="1" applyBorder="1" applyAlignment="1">
      <alignment horizontal="center" vertical="top"/>
    </xf>
    <xf numFmtId="49" fontId="2" fillId="3" borderId="15" xfId="0" applyNumberFormat="1" applyFont="1" applyFill="1" applyBorder="1" applyAlignment="1">
      <alignment vertical="top"/>
    </xf>
    <xf numFmtId="0" fontId="2" fillId="3" borderId="15" xfId="0" applyFont="1" applyFill="1" applyBorder="1" applyAlignment="1">
      <alignment vertical="top"/>
    </xf>
    <xf numFmtId="0" fontId="2" fillId="3" borderId="35" xfId="0" applyFont="1" applyFill="1" applyBorder="1" applyAlignment="1">
      <alignment vertical="top"/>
    </xf>
    <xf numFmtId="0" fontId="0" fillId="2" borderId="0" xfId="0" applyFont="1" applyFill="1"/>
    <xf numFmtId="49" fontId="2" fillId="2" borderId="19" xfId="0" applyNumberFormat="1" applyFont="1" applyFill="1" applyBorder="1" applyAlignment="1">
      <alignment vertical="top"/>
    </xf>
    <xf numFmtId="164" fontId="3" fillId="0" borderId="6" xfId="0" applyNumberFormat="1" applyFont="1" applyBorder="1" applyAlignment="1">
      <alignment horizontal="center" vertical="top" wrapText="1"/>
    </xf>
    <xf numFmtId="0" fontId="2" fillId="0" borderId="36" xfId="0" applyFont="1" applyBorder="1" applyAlignment="1">
      <alignment vertical="top"/>
    </xf>
    <xf numFmtId="0" fontId="2" fillId="0" borderId="36" xfId="0" applyFont="1" applyBorder="1" applyAlignment="1">
      <alignment horizontal="center" vertical="top"/>
    </xf>
    <xf numFmtId="49" fontId="2" fillId="0" borderId="36" xfId="0" applyNumberFormat="1" applyFont="1" applyBorder="1" applyAlignment="1">
      <alignment vertical="top"/>
    </xf>
    <xf numFmtId="0" fontId="2" fillId="0" borderId="3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164" fontId="2" fillId="0" borderId="4" xfId="0" applyNumberFormat="1" applyFont="1" applyBorder="1" applyAlignment="1">
      <alignment horizontal="center" vertical="top"/>
    </xf>
    <xf numFmtId="164" fontId="2" fillId="3" borderId="4" xfId="0" applyNumberFormat="1" applyFont="1" applyFill="1" applyBorder="1" applyAlignment="1">
      <alignment horizontal="center" vertical="top"/>
    </xf>
    <xf numFmtId="0" fontId="2" fillId="0" borderId="15" xfId="0" applyFont="1" applyBorder="1" applyAlignment="1">
      <alignment vertical="top" wrapText="1"/>
    </xf>
    <xf numFmtId="0" fontId="2" fillId="2" borderId="40" xfId="0" applyFont="1" applyFill="1" applyBorder="1" applyAlignment="1">
      <alignment vertical="top" wrapText="1"/>
    </xf>
    <xf numFmtId="0" fontId="2" fillId="2" borderId="41" xfId="0" applyFont="1" applyFill="1" applyBorder="1" applyAlignment="1">
      <alignment vertical="top" wrapText="1"/>
    </xf>
    <xf numFmtId="0" fontId="5" fillId="2" borderId="42" xfId="0" applyFont="1" applyFill="1" applyBorder="1" applyAlignment="1">
      <alignment vertical="top" wrapText="1"/>
    </xf>
    <xf numFmtId="49" fontId="2" fillId="2" borderId="30" xfId="0" applyNumberFormat="1" applyFont="1" applyFill="1" applyBorder="1" applyAlignment="1">
      <alignment vertical="top"/>
    </xf>
    <xf numFmtId="0" fontId="2" fillId="2" borderId="30" xfId="0" applyFont="1" applyFill="1" applyBorder="1" applyAlignment="1">
      <alignment vertical="top"/>
    </xf>
    <xf numFmtId="0" fontId="2" fillId="2" borderId="31" xfId="0" applyFont="1" applyFill="1" applyBorder="1" applyAlignment="1">
      <alignment vertical="top"/>
    </xf>
    <xf numFmtId="164" fontId="2" fillId="2" borderId="30" xfId="0" applyNumberFormat="1" applyFont="1" applyFill="1" applyBorder="1" applyAlignment="1">
      <alignment horizontal="center" vertical="top"/>
    </xf>
    <xf numFmtId="0" fontId="2" fillId="2" borderId="19" xfId="0" applyFont="1" applyFill="1" applyBorder="1" applyAlignment="1">
      <alignment vertical="top"/>
    </xf>
    <xf numFmtId="0" fontId="2" fillId="2" borderId="43" xfId="0" applyFont="1" applyFill="1" applyBorder="1" applyAlignment="1">
      <alignment vertical="top" wrapText="1"/>
    </xf>
    <xf numFmtId="0" fontId="2" fillId="2" borderId="39" xfId="0" applyFont="1" applyFill="1" applyBorder="1" applyAlignment="1">
      <alignment horizontal="center" vertical="top"/>
    </xf>
    <xf numFmtId="49" fontId="2" fillId="2" borderId="17" xfId="0" applyNumberFormat="1" applyFont="1" applyFill="1" applyBorder="1" applyAlignment="1">
      <alignment vertical="top"/>
    </xf>
    <xf numFmtId="0" fontId="2" fillId="2" borderId="17" xfId="0" applyFont="1" applyFill="1" applyBorder="1" applyAlignment="1">
      <alignment vertical="top"/>
    </xf>
    <xf numFmtId="0" fontId="2" fillId="2" borderId="25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center" vertical="top"/>
    </xf>
    <xf numFmtId="164" fontId="3" fillId="0" borderId="5" xfId="0" applyNumberFormat="1" applyFont="1" applyBorder="1" applyAlignment="1">
      <alignment horizontal="center" vertical="top"/>
    </xf>
    <xf numFmtId="0" fontId="2" fillId="2" borderId="0" xfId="0" applyFont="1" applyFill="1" applyAlignment="1">
      <alignment horizontal="right"/>
    </xf>
    <xf numFmtId="0" fontId="0" fillId="2" borderId="0" xfId="0" applyFill="1"/>
    <xf numFmtId="0" fontId="2" fillId="2" borderId="6" xfId="0" applyFont="1" applyFill="1" applyBorder="1" applyAlignment="1">
      <alignment horizontal="center" vertical="top"/>
    </xf>
    <xf numFmtId="164" fontId="3" fillId="2" borderId="6" xfId="0" applyNumberFormat="1" applyFont="1" applyFill="1" applyBorder="1" applyAlignment="1">
      <alignment horizontal="center" vertical="top"/>
    </xf>
    <xf numFmtId="164" fontId="2" fillId="2" borderId="6" xfId="0" applyNumberFormat="1" applyFont="1" applyFill="1" applyBorder="1" applyAlignment="1">
      <alignment horizontal="center" vertical="top"/>
    </xf>
    <xf numFmtId="164" fontId="2" fillId="2" borderId="15" xfId="0" applyNumberFormat="1" applyFont="1" applyFill="1" applyBorder="1" applyAlignment="1">
      <alignment horizontal="center" vertical="top"/>
    </xf>
    <xf numFmtId="164" fontId="2" fillId="2" borderId="5" xfId="0" applyNumberFormat="1" applyFont="1" applyFill="1" applyBorder="1" applyAlignment="1">
      <alignment horizontal="center" vertical="top"/>
    </xf>
    <xf numFmtId="164" fontId="3" fillId="5" borderId="6" xfId="0" applyNumberFormat="1" applyFont="1" applyFill="1" applyBorder="1" applyAlignment="1">
      <alignment horizontal="center" vertical="top"/>
    </xf>
    <xf numFmtId="164" fontId="2" fillId="2" borderId="23" xfId="0" applyNumberFormat="1" applyFont="1" applyFill="1" applyBorder="1" applyAlignment="1">
      <alignment horizontal="center" vertical="top"/>
    </xf>
    <xf numFmtId="164" fontId="2" fillId="3" borderId="24" xfId="0" applyNumberFormat="1" applyFont="1" applyFill="1" applyBorder="1" applyAlignment="1">
      <alignment horizontal="center" vertical="top"/>
    </xf>
    <xf numFmtId="164" fontId="2" fillId="3" borderId="26" xfId="0" applyNumberFormat="1" applyFont="1" applyFill="1" applyBorder="1" applyAlignment="1">
      <alignment horizontal="center" vertical="top"/>
    </xf>
    <xf numFmtId="164" fontId="2" fillId="3" borderId="28" xfId="0" applyNumberFormat="1" applyFont="1" applyFill="1" applyBorder="1" applyAlignment="1">
      <alignment horizontal="center" vertical="top"/>
    </xf>
    <xf numFmtId="164" fontId="2" fillId="2" borderId="4" xfId="0" applyNumberFormat="1" applyFont="1" applyFill="1" applyBorder="1" applyAlignment="1">
      <alignment horizontal="center" vertical="top"/>
    </xf>
    <xf numFmtId="164" fontId="2" fillId="3" borderId="30" xfId="0" applyNumberFormat="1" applyFont="1" applyFill="1" applyBorder="1" applyAlignment="1">
      <alignment horizontal="center" vertical="top"/>
    </xf>
    <xf numFmtId="164" fontId="2" fillId="2" borderId="32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 vertical="top" wrapText="1"/>
    </xf>
    <xf numFmtId="164" fontId="3" fillId="2" borderId="19" xfId="0" applyNumberFormat="1" applyFont="1" applyFill="1" applyBorder="1" applyAlignment="1">
      <alignment horizontal="center" vertical="top"/>
    </xf>
    <xf numFmtId="164" fontId="3" fillId="3" borderId="19" xfId="0" applyNumberFormat="1" applyFont="1" applyFill="1" applyBorder="1" applyAlignment="1">
      <alignment horizontal="center" vertical="top"/>
    </xf>
    <xf numFmtId="49" fontId="6" fillId="0" borderId="6" xfId="0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2" fillId="5" borderId="2" xfId="0" applyFont="1" applyFill="1" applyBorder="1" applyAlignment="1">
      <alignment vertical="top" wrapText="1"/>
    </xf>
    <xf numFmtId="0" fontId="2" fillId="5" borderId="3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2" xfId="0" applyFont="1" applyFill="1" applyBorder="1" applyAlignment="1">
      <alignment vertical="top" wrapText="1"/>
    </xf>
    <xf numFmtId="0" fontId="8" fillId="5" borderId="3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7" fillId="5" borderId="2" xfId="0" applyFont="1" applyFill="1" applyBorder="1" applyAlignment="1">
      <alignment vertical="top" wrapText="1"/>
    </xf>
    <xf numFmtId="0" fontId="7" fillId="5" borderId="3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9"/>
  <sheetViews>
    <sheetView workbookViewId="0">
      <pane xSplit="2" ySplit="9" topLeftCell="C250" activePane="bottomRight" state="frozen"/>
      <selection pane="topRight" activeCell="C1" sqref="C1"/>
      <selection pane="bottomLeft" activeCell="A10" sqref="A10"/>
      <selection pane="bottomRight" activeCell="N4" sqref="N4"/>
    </sheetView>
  </sheetViews>
  <sheetFormatPr defaultRowHeight="15" x14ac:dyDescent="0.25"/>
  <cols>
    <col min="1" max="1" width="18.85546875" customWidth="1"/>
    <col min="2" max="2" width="36.85546875" customWidth="1"/>
    <col min="3" max="3" width="32.7109375" customWidth="1"/>
    <col min="4" max="4" width="8" customWidth="1"/>
    <col min="5" max="5" width="7" style="13" customWidth="1"/>
    <col min="6" max="6" width="10.7109375" customWidth="1"/>
    <col min="7" max="7" width="7.28515625" customWidth="1"/>
    <col min="8" max="8" width="10.85546875" style="174" customWidth="1"/>
    <col min="9" max="9" width="10.85546875" style="54" customWidth="1"/>
    <col min="10" max="12" width="10.85546875" customWidth="1"/>
    <col min="13" max="13" width="11.7109375" customWidth="1"/>
  </cols>
  <sheetData>
    <row r="1" spans="1:13" x14ac:dyDescent="0.25">
      <c r="F1" t="s">
        <v>197</v>
      </c>
    </row>
    <row r="2" spans="1:13" x14ac:dyDescent="0.25">
      <c r="H2" s="226" t="s">
        <v>129</v>
      </c>
      <c r="I2" s="226"/>
      <c r="J2" s="226"/>
      <c r="K2" s="226"/>
      <c r="L2" s="226"/>
      <c r="M2" s="227"/>
    </row>
    <row r="3" spans="1:13" x14ac:dyDescent="0.25">
      <c r="B3" s="1"/>
      <c r="C3" s="1"/>
      <c r="D3" s="1"/>
      <c r="E3" s="14"/>
      <c r="F3" s="228" t="s">
        <v>130</v>
      </c>
      <c r="G3" s="228"/>
      <c r="H3" s="228"/>
      <c r="I3" s="228"/>
      <c r="J3" s="228"/>
      <c r="K3" s="228"/>
      <c r="L3" s="228"/>
      <c r="M3" s="228"/>
    </row>
    <row r="4" spans="1:13" ht="43.5" customHeight="1" x14ac:dyDescent="0.25">
      <c r="B4" s="229" t="s">
        <v>16</v>
      </c>
      <c r="C4" s="229"/>
      <c r="D4" s="229"/>
      <c r="E4" s="229"/>
      <c r="F4" s="229"/>
      <c r="G4" s="229"/>
      <c r="H4" s="173"/>
      <c r="I4" s="53"/>
      <c r="J4" s="188"/>
      <c r="K4" s="188"/>
      <c r="L4" s="188"/>
      <c r="M4" s="188"/>
    </row>
    <row r="5" spans="1:13" ht="15.75" thickBot="1" x14ac:dyDescent="0.3"/>
    <row r="6" spans="1:13" ht="24" customHeight="1" x14ac:dyDescent="0.25">
      <c r="A6" s="221" t="s">
        <v>15</v>
      </c>
      <c r="B6" s="221" t="s">
        <v>0</v>
      </c>
      <c r="C6" s="221" t="s">
        <v>1</v>
      </c>
      <c r="D6" s="231" t="s">
        <v>2</v>
      </c>
      <c r="E6" s="232"/>
      <c r="F6" s="232"/>
      <c r="G6" s="233"/>
      <c r="H6" s="232" t="s">
        <v>132</v>
      </c>
      <c r="I6" s="232"/>
      <c r="J6" s="232"/>
      <c r="K6" s="232"/>
      <c r="L6" s="232"/>
      <c r="M6" s="237"/>
    </row>
    <row r="7" spans="1:13" ht="15.75" thickBot="1" x14ac:dyDescent="0.3">
      <c r="A7" s="230"/>
      <c r="B7" s="230"/>
      <c r="C7" s="230"/>
      <c r="D7" s="234"/>
      <c r="E7" s="235"/>
      <c r="F7" s="235"/>
      <c r="G7" s="236"/>
      <c r="H7" s="235" t="s">
        <v>133</v>
      </c>
      <c r="I7" s="235"/>
      <c r="J7" s="235"/>
      <c r="K7" s="235"/>
      <c r="L7" s="235"/>
      <c r="M7" s="238"/>
    </row>
    <row r="8" spans="1:13" ht="60.75" thickBot="1" x14ac:dyDescent="0.3">
      <c r="A8" s="230"/>
      <c r="B8" s="230"/>
      <c r="C8" s="230"/>
      <c r="D8" s="221" t="s">
        <v>3</v>
      </c>
      <c r="E8" s="15" t="s">
        <v>4</v>
      </c>
      <c r="F8" s="221" t="s">
        <v>6</v>
      </c>
      <c r="G8" s="221" t="s">
        <v>7</v>
      </c>
      <c r="H8" s="51" t="s">
        <v>147</v>
      </c>
      <c r="I8" s="55" t="s">
        <v>122</v>
      </c>
      <c r="J8" s="51" t="s">
        <v>35</v>
      </c>
      <c r="K8" s="51" t="s">
        <v>36</v>
      </c>
      <c r="L8" s="189" t="s">
        <v>127</v>
      </c>
      <c r="M8" s="221" t="s">
        <v>8</v>
      </c>
    </row>
    <row r="9" spans="1:13" ht="15.75" thickBot="1" x14ac:dyDescent="0.3">
      <c r="A9" s="222"/>
      <c r="B9" s="222"/>
      <c r="C9" s="222"/>
      <c r="D9" s="222"/>
      <c r="E9" s="16" t="s">
        <v>5</v>
      </c>
      <c r="F9" s="222"/>
      <c r="G9" s="222"/>
      <c r="H9" s="175">
        <v>2020</v>
      </c>
      <c r="I9" s="56">
        <v>2021</v>
      </c>
      <c r="J9" s="2">
        <v>2022</v>
      </c>
      <c r="K9" s="2">
        <v>2023</v>
      </c>
      <c r="L9" s="2">
        <v>2024</v>
      </c>
      <c r="M9" s="222"/>
    </row>
    <row r="10" spans="1:13" ht="34.5" customHeight="1" thickBot="1" x14ac:dyDescent="0.3">
      <c r="A10" s="223" t="s">
        <v>9</v>
      </c>
      <c r="B10" s="223" t="s">
        <v>55</v>
      </c>
      <c r="C10" s="6" t="s">
        <v>10</v>
      </c>
      <c r="D10" s="8"/>
      <c r="E10" s="11"/>
      <c r="F10" s="40"/>
      <c r="G10" s="8"/>
      <c r="H10" s="176">
        <f>H12+H13</f>
        <v>19734.400000000001</v>
      </c>
      <c r="I10" s="58">
        <f>I12+I13</f>
        <v>17013.400000000001</v>
      </c>
      <c r="J10" s="57">
        <f>J12+J13</f>
        <v>13658.7</v>
      </c>
      <c r="K10" s="57">
        <f>K12+K13</f>
        <v>13638.7</v>
      </c>
      <c r="L10" s="57">
        <f>L12+L13</f>
        <v>13618.7</v>
      </c>
      <c r="M10" s="57">
        <f>H10+I10+L10+J10+K10</f>
        <v>77663.899999999994</v>
      </c>
    </row>
    <row r="11" spans="1:13" ht="17.25" customHeight="1" thickBot="1" x14ac:dyDescent="0.3">
      <c r="A11" s="224"/>
      <c r="B11" s="224"/>
      <c r="C11" s="6" t="s">
        <v>12</v>
      </c>
      <c r="D11" s="8"/>
      <c r="E11" s="11"/>
      <c r="F11" s="8"/>
      <c r="G11" s="8"/>
      <c r="H11" s="176"/>
      <c r="I11" s="58"/>
      <c r="J11" s="57"/>
      <c r="K11" s="57"/>
      <c r="L11" s="57"/>
      <c r="M11" s="57"/>
    </row>
    <row r="12" spans="1:13" ht="24.75" thickBot="1" x14ac:dyDescent="0.3">
      <c r="A12" s="224"/>
      <c r="B12" s="224"/>
      <c r="C12" s="10" t="s">
        <v>48</v>
      </c>
      <c r="D12" s="7">
        <v>807</v>
      </c>
      <c r="E12" s="11" t="s">
        <v>11</v>
      </c>
      <c r="F12" s="40" t="s">
        <v>70</v>
      </c>
      <c r="G12" s="8" t="s">
        <v>11</v>
      </c>
      <c r="H12" s="176">
        <f>H16+H32+H96+H103+H203+H245</f>
        <v>13111.000000000002</v>
      </c>
      <c r="I12" s="58">
        <f>I16+I32+I96+I103+I203+I245</f>
        <v>11503.800000000001</v>
      </c>
      <c r="J12" s="57">
        <f>J16+J32+J96+J103+J203+J245</f>
        <v>13308.7</v>
      </c>
      <c r="K12" s="57">
        <f>K16+K32+K96+K103+K203+K245</f>
        <v>13288.7</v>
      </c>
      <c r="L12" s="57">
        <f>L16+L32+L96+L103+L203+L245</f>
        <v>13268.7</v>
      </c>
      <c r="M12" s="57">
        <f t="shared" ref="M12:M58" si="0">H12+I12+L12+J12+K12</f>
        <v>64480.899999999994</v>
      </c>
    </row>
    <row r="13" spans="1:13" ht="15.75" thickBot="1" x14ac:dyDescent="0.3">
      <c r="A13" s="225"/>
      <c r="B13" s="225"/>
      <c r="C13" s="6" t="s">
        <v>60</v>
      </c>
      <c r="D13" s="7"/>
      <c r="E13" s="11" t="s">
        <v>11</v>
      </c>
      <c r="F13" s="8" t="s">
        <v>11</v>
      </c>
      <c r="G13" s="8" t="s">
        <v>11</v>
      </c>
      <c r="H13" s="176">
        <f>H17+H33+H104+H204+H249</f>
        <v>6623.4</v>
      </c>
      <c r="I13" s="58">
        <f>I17+I33+I104+I204+I249</f>
        <v>5509.6</v>
      </c>
      <c r="J13" s="57">
        <f>J17+J33+J104+J204+J249</f>
        <v>350</v>
      </c>
      <c r="K13" s="57">
        <f>K17+K33+K104+K204+K249</f>
        <v>350</v>
      </c>
      <c r="L13" s="57">
        <f>L17+L33+L104+L204+L249</f>
        <v>350</v>
      </c>
      <c r="M13" s="57">
        <f t="shared" si="0"/>
        <v>13183</v>
      </c>
    </row>
    <row r="14" spans="1:13" s="54" customFormat="1" ht="30" customHeight="1" thickBot="1" x14ac:dyDescent="0.3">
      <c r="A14" s="206" t="s">
        <v>13</v>
      </c>
      <c r="B14" s="206" t="s">
        <v>56</v>
      </c>
      <c r="C14" s="59" t="s">
        <v>14</v>
      </c>
      <c r="D14" s="60"/>
      <c r="E14" s="61"/>
      <c r="F14" s="62"/>
      <c r="G14" s="62"/>
      <c r="H14" s="176">
        <f>H16+H17</f>
        <v>3650</v>
      </c>
      <c r="I14" s="58">
        <f>I16+I17</f>
        <v>3192.9</v>
      </c>
      <c r="J14" s="58">
        <f>J16+J17</f>
        <v>3100</v>
      </c>
      <c r="K14" s="58">
        <f>K16+K17</f>
        <v>3100</v>
      </c>
      <c r="L14" s="58">
        <f>L16+L17</f>
        <v>3100</v>
      </c>
      <c r="M14" s="58">
        <f t="shared" si="0"/>
        <v>16142.9</v>
      </c>
    </row>
    <row r="15" spans="1:13" s="54" customFormat="1" ht="19.5" customHeight="1" thickBot="1" x14ac:dyDescent="0.3">
      <c r="A15" s="207"/>
      <c r="B15" s="207"/>
      <c r="C15" s="59" t="s">
        <v>12</v>
      </c>
      <c r="D15" s="60"/>
      <c r="E15" s="61"/>
      <c r="F15" s="62"/>
      <c r="G15" s="62"/>
      <c r="H15" s="176"/>
      <c r="I15" s="58"/>
      <c r="J15" s="58"/>
      <c r="K15" s="58"/>
      <c r="L15" s="58"/>
      <c r="M15" s="58"/>
    </row>
    <row r="16" spans="1:13" s="54" customFormat="1" ht="27" customHeight="1" thickBot="1" x14ac:dyDescent="0.3">
      <c r="A16" s="207"/>
      <c r="B16" s="207"/>
      <c r="C16" s="63" t="s">
        <v>48</v>
      </c>
      <c r="D16" s="60">
        <v>807</v>
      </c>
      <c r="E16" s="61" t="s">
        <v>11</v>
      </c>
      <c r="F16" s="64" t="s">
        <v>71</v>
      </c>
      <c r="G16" s="62" t="s">
        <v>11</v>
      </c>
      <c r="H16" s="176">
        <f>H20</f>
        <v>3650</v>
      </c>
      <c r="I16" s="58">
        <f>I20</f>
        <v>3192.9</v>
      </c>
      <c r="J16" s="58">
        <f>J20</f>
        <v>3100</v>
      </c>
      <c r="K16" s="58">
        <f>K20</f>
        <v>3100</v>
      </c>
      <c r="L16" s="58">
        <f>L20</f>
        <v>3100</v>
      </c>
      <c r="M16" s="58">
        <f t="shared" si="0"/>
        <v>16142.9</v>
      </c>
    </row>
    <row r="17" spans="1:13" s="54" customFormat="1" ht="15.75" thickBot="1" x14ac:dyDescent="0.3">
      <c r="A17" s="208"/>
      <c r="B17" s="208"/>
      <c r="C17" s="59" t="s">
        <v>60</v>
      </c>
      <c r="D17" s="60"/>
      <c r="E17" s="61" t="s">
        <v>11</v>
      </c>
      <c r="F17" s="62" t="s">
        <v>11</v>
      </c>
      <c r="G17" s="62" t="s">
        <v>11</v>
      </c>
      <c r="H17" s="176"/>
      <c r="I17" s="58"/>
      <c r="J17" s="58"/>
      <c r="K17" s="58"/>
      <c r="L17" s="58"/>
      <c r="M17" s="58"/>
    </row>
    <row r="18" spans="1:13" s="71" customFormat="1" ht="19.5" customHeight="1" thickBot="1" x14ac:dyDescent="0.3">
      <c r="A18" s="218" t="s">
        <v>17</v>
      </c>
      <c r="B18" s="218" t="s">
        <v>72</v>
      </c>
      <c r="C18" s="65" t="s">
        <v>18</v>
      </c>
      <c r="D18" s="66"/>
      <c r="E18" s="67"/>
      <c r="F18" s="68"/>
      <c r="G18" s="68"/>
      <c r="H18" s="177">
        <f>H20+H21</f>
        <v>3650</v>
      </c>
      <c r="I18" s="70">
        <f>I20+I21</f>
        <v>3192.9</v>
      </c>
      <c r="J18" s="69">
        <f>J20+J21</f>
        <v>3100</v>
      </c>
      <c r="K18" s="69">
        <f>K20+K21</f>
        <v>3100</v>
      </c>
      <c r="L18" s="69">
        <f>L20+L21</f>
        <v>3100</v>
      </c>
      <c r="M18" s="69">
        <f t="shared" si="0"/>
        <v>16142.9</v>
      </c>
    </row>
    <row r="19" spans="1:13" s="71" customFormat="1" ht="23.25" customHeight="1" thickBot="1" x14ac:dyDescent="0.3">
      <c r="A19" s="219"/>
      <c r="B19" s="219"/>
      <c r="C19" s="65" t="s">
        <v>12</v>
      </c>
      <c r="D19" s="66"/>
      <c r="E19" s="67"/>
      <c r="F19" s="68"/>
      <c r="G19" s="68"/>
      <c r="H19" s="177"/>
      <c r="I19" s="70"/>
      <c r="J19" s="69"/>
      <c r="K19" s="69"/>
      <c r="L19" s="69"/>
      <c r="M19" s="69"/>
    </row>
    <row r="20" spans="1:13" s="71" customFormat="1" ht="24.75" thickBot="1" x14ac:dyDescent="0.3">
      <c r="A20" s="219"/>
      <c r="B20" s="219"/>
      <c r="C20" s="72" t="s">
        <v>48</v>
      </c>
      <c r="D20" s="66">
        <v>807</v>
      </c>
      <c r="E20" s="67" t="s">
        <v>49</v>
      </c>
      <c r="F20" s="73" t="s">
        <v>184</v>
      </c>
      <c r="G20" s="68">
        <v>240</v>
      </c>
      <c r="H20" s="177">
        <f>H24+H28</f>
        <v>3650</v>
      </c>
      <c r="I20" s="70">
        <f>I24+I28</f>
        <v>3192.9</v>
      </c>
      <c r="J20" s="69">
        <f>J24+J28</f>
        <v>3100</v>
      </c>
      <c r="K20" s="69">
        <f t="shared" ref="K20:L20" si="1">K24+K28</f>
        <v>3100</v>
      </c>
      <c r="L20" s="69">
        <f t="shared" si="1"/>
        <v>3100</v>
      </c>
      <c r="M20" s="69">
        <f t="shared" si="0"/>
        <v>16142.9</v>
      </c>
    </row>
    <row r="21" spans="1:13" s="71" customFormat="1" ht="15.75" thickBot="1" x14ac:dyDescent="0.3">
      <c r="A21" s="220"/>
      <c r="B21" s="220"/>
      <c r="C21" s="65" t="s">
        <v>60</v>
      </c>
      <c r="D21" s="66"/>
      <c r="E21" s="67" t="s">
        <v>11</v>
      </c>
      <c r="F21" s="68" t="s">
        <v>11</v>
      </c>
      <c r="G21" s="68" t="s">
        <v>11</v>
      </c>
      <c r="H21" s="177"/>
      <c r="I21" s="70"/>
      <c r="J21" s="69"/>
      <c r="K21" s="69"/>
      <c r="L21" s="69"/>
      <c r="M21" s="69"/>
    </row>
    <row r="22" spans="1:13" ht="18" customHeight="1" thickBot="1" x14ac:dyDescent="0.3">
      <c r="A22" s="198" t="s">
        <v>73</v>
      </c>
      <c r="B22" s="198" t="s">
        <v>21</v>
      </c>
      <c r="C22" s="3" t="s">
        <v>18</v>
      </c>
      <c r="D22" s="2"/>
      <c r="E22" s="17"/>
      <c r="F22" s="4"/>
      <c r="G22" s="4"/>
      <c r="H22" s="177">
        <f>H24+H25</f>
        <v>2600</v>
      </c>
      <c r="I22" s="70">
        <f>I24+I25</f>
        <v>2192.9</v>
      </c>
      <c r="J22" s="74">
        <f>J24+J25</f>
        <v>2100</v>
      </c>
      <c r="K22" s="74">
        <f>K24+K25</f>
        <v>2100</v>
      </c>
      <c r="L22" s="74">
        <f>L24+L25</f>
        <v>2100</v>
      </c>
      <c r="M22" s="57">
        <f t="shared" si="0"/>
        <v>11092.9</v>
      </c>
    </row>
    <row r="23" spans="1:13" ht="23.25" customHeight="1" thickBot="1" x14ac:dyDescent="0.3">
      <c r="A23" s="199"/>
      <c r="B23" s="199"/>
      <c r="C23" s="3" t="s">
        <v>12</v>
      </c>
      <c r="D23" s="2"/>
      <c r="E23" s="17"/>
      <c r="F23" s="4"/>
      <c r="G23" s="4"/>
      <c r="H23" s="177"/>
      <c r="I23" s="70"/>
      <c r="J23" s="74"/>
      <c r="K23" s="74"/>
      <c r="L23" s="74"/>
      <c r="M23" s="57"/>
    </row>
    <row r="24" spans="1:13" ht="24.75" thickBot="1" x14ac:dyDescent="0.3">
      <c r="A24" s="199"/>
      <c r="B24" s="199"/>
      <c r="C24" s="12" t="s">
        <v>48</v>
      </c>
      <c r="D24" s="2">
        <v>807</v>
      </c>
      <c r="E24" s="17" t="s">
        <v>49</v>
      </c>
      <c r="F24" s="192" t="s">
        <v>184</v>
      </c>
      <c r="G24" s="4">
        <v>240</v>
      </c>
      <c r="H24" s="177">
        <v>2600</v>
      </c>
      <c r="I24" s="70">
        <v>2192.9</v>
      </c>
      <c r="J24" s="70">
        <v>2100</v>
      </c>
      <c r="K24" s="70">
        <v>2100</v>
      </c>
      <c r="L24" s="70">
        <v>2100</v>
      </c>
      <c r="M24" s="57">
        <f t="shared" si="0"/>
        <v>11092.9</v>
      </c>
    </row>
    <row r="25" spans="1:13" ht="15.75" thickBot="1" x14ac:dyDescent="0.3">
      <c r="A25" s="200"/>
      <c r="B25" s="200"/>
      <c r="C25" s="3" t="s">
        <v>60</v>
      </c>
      <c r="D25" s="2"/>
      <c r="E25" s="17" t="s">
        <v>11</v>
      </c>
      <c r="F25" s="4" t="s">
        <v>11</v>
      </c>
      <c r="G25" s="4" t="s">
        <v>11</v>
      </c>
      <c r="H25" s="177"/>
      <c r="I25" s="70"/>
      <c r="J25" s="74"/>
      <c r="K25" s="74"/>
      <c r="L25" s="74"/>
      <c r="M25" s="57"/>
    </row>
    <row r="26" spans="1:13" ht="18.75" customHeight="1" thickBot="1" x14ac:dyDescent="0.3">
      <c r="A26" s="198" t="s">
        <v>74</v>
      </c>
      <c r="B26" s="198" t="s">
        <v>170</v>
      </c>
      <c r="C26" s="3" t="s">
        <v>18</v>
      </c>
      <c r="D26" s="2"/>
      <c r="E26" s="17"/>
      <c r="F26" s="4"/>
      <c r="G26" s="4"/>
      <c r="H26" s="177">
        <f>H28+H29</f>
        <v>1050</v>
      </c>
      <c r="I26" s="70">
        <f>I28+I29</f>
        <v>1000</v>
      </c>
      <c r="J26" s="74">
        <f>J28+J29</f>
        <v>1000</v>
      </c>
      <c r="K26" s="74">
        <f>K28+K29</f>
        <v>1000</v>
      </c>
      <c r="L26" s="74">
        <f>L28+L29</f>
        <v>1000</v>
      </c>
      <c r="M26" s="57">
        <f t="shared" si="0"/>
        <v>5050</v>
      </c>
    </row>
    <row r="27" spans="1:13" ht="23.25" customHeight="1" thickBot="1" x14ac:dyDescent="0.3">
      <c r="A27" s="199"/>
      <c r="B27" s="199"/>
      <c r="C27" s="3" t="s">
        <v>12</v>
      </c>
      <c r="D27" s="2"/>
      <c r="E27" s="17"/>
      <c r="F27" s="4"/>
      <c r="G27" s="4"/>
      <c r="H27" s="177"/>
      <c r="I27" s="70"/>
      <c r="J27" s="74"/>
      <c r="K27" s="74"/>
      <c r="L27" s="74"/>
      <c r="M27" s="57"/>
    </row>
    <row r="28" spans="1:13" ht="24.75" thickBot="1" x14ac:dyDescent="0.3">
      <c r="A28" s="199"/>
      <c r="B28" s="199"/>
      <c r="C28" s="12" t="s">
        <v>48</v>
      </c>
      <c r="D28" s="2">
        <v>807</v>
      </c>
      <c r="E28" s="17" t="s">
        <v>49</v>
      </c>
      <c r="F28" s="192" t="s">
        <v>184</v>
      </c>
      <c r="G28" s="4">
        <v>240</v>
      </c>
      <c r="H28" s="177">
        <v>1050</v>
      </c>
      <c r="I28" s="70">
        <v>1000</v>
      </c>
      <c r="J28" s="70">
        <v>1000</v>
      </c>
      <c r="K28" s="70">
        <v>1000</v>
      </c>
      <c r="L28" s="70">
        <v>1000</v>
      </c>
      <c r="M28" s="57">
        <f t="shared" si="0"/>
        <v>5050</v>
      </c>
    </row>
    <row r="29" spans="1:13" ht="15.75" thickBot="1" x14ac:dyDescent="0.3">
      <c r="A29" s="200"/>
      <c r="B29" s="200"/>
      <c r="C29" s="3" t="s">
        <v>60</v>
      </c>
      <c r="D29" s="2"/>
      <c r="E29" s="17" t="s">
        <v>11</v>
      </c>
      <c r="F29" s="4" t="s">
        <v>11</v>
      </c>
      <c r="G29" s="4" t="s">
        <v>11</v>
      </c>
      <c r="H29" s="177"/>
      <c r="I29" s="70"/>
      <c r="J29" s="74"/>
      <c r="K29" s="74"/>
      <c r="L29" s="74"/>
      <c r="M29" s="57"/>
    </row>
    <row r="30" spans="1:13" s="54" customFormat="1" ht="30.75" customHeight="1" thickBot="1" x14ac:dyDescent="0.3">
      <c r="A30" s="206" t="s">
        <v>19</v>
      </c>
      <c r="B30" s="206" t="s">
        <v>57</v>
      </c>
      <c r="C30" s="59" t="s">
        <v>14</v>
      </c>
      <c r="D30" s="60"/>
      <c r="E30" s="61"/>
      <c r="F30" s="62"/>
      <c r="G30" s="62"/>
      <c r="H30" s="58">
        <f>H32+H33</f>
        <v>8585.7000000000007</v>
      </c>
      <c r="I30" s="58">
        <f>I32+I33</f>
        <v>6930.9</v>
      </c>
      <c r="J30" s="58">
        <f>J32+J33</f>
        <v>4670</v>
      </c>
      <c r="K30" s="58">
        <f>K32+K33</f>
        <v>4670</v>
      </c>
      <c r="L30" s="58">
        <f>L32+L33</f>
        <v>4670</v>
      </c>
      <c r="M30" s="58">
        <f t="shared" si="0"/>
        <v>29526.6</v>
      </c>
    </row>
    <row r="31" spans="1:13" s="54" customFormat="1" ht="17.25" customHeight="1" thickBot="1" x14ac:dyDescent="0.3">
      <c r="A31" s="207"/>
      <c r="B31" s="207"/>
      <c r="C31" s="59" t="s">
        <v>12</v>
      </c>
      <c r="D31" s="60"/>
      <c r="E31" s="61"/>
      <c r="F31" s="62"/>
      <c r="G31" s="62"/>
      <c r="H31" s="58"/>
      <c r="I31" s="58"/>
      <c r="J31" s="58"/>
      <c r="K31" s="58"/>
      <c r="L31" s="58"/>
      <c r="M31" s="58"/>
    </row>
    <row r="32" spans="1:13" s="54" customFormat="1" ht="24.75" thickBot="1" x14ac:dyDescent="0.3">
      <c r="A32" s="207"/>
      <c r="B32" s="207"/>
      <c r="C32" s="63" t="s">
        <v>48</v>
      </c>
      <c r="D32" s="60">
        <v>807</v>
      </c>
      <c r="E32" s="61" t="s">
        <v>50</v>
      </c>
      <c r="F32" s="64" t="s">
        <v>61</v>
      </c>
      <c r="G32" s="62" t="s">
        <v>11</v>
      </c>
      <c r="H32" s="58">
        <f>H36+H44+H84+H88+H92</f>
        <v>4936.2</v>
      </c>
      <c r="I32" s="58">
        <f t="shared" ref="I32:L33" si="2">I36+I44+I84+I88+I92</f>
        <v>2969.1</v>
      </c>
      <c r="J32" s="58">
        <f t="shared" si="2"/>
        <v>4670</v>
      </c>
      <c r="K32" s="58">
        <f t="shared" si="2"/>
        <v>4670</v>
      </c>
      <c r="L32" s="58">
        <f t="shared" si="2"/>
        <v>4670</v>
      </c>
      <c r="M32" s="58">
        <f t="shared" si="0"/>
        <v>21915.3</v>
      </c>
    </row>
    <row r="33" spans="1:13" s="54" customFormat="1" ht="15.75" thickBot="1" x14ac:dyDescent="0.3">
      <c r="A33" s="208"/>
      <c r="B33" s="208"/>
      <c r="C33" s="59" t="s">
        <v>60</v>
      </c>
      <c r="D33" s="60"/>
      <c r="E33" s="61" t="s">
        <v>11</v>
      </c>
      <c r="F33" s="62" t="s">
        <v>11</v>
      </c>
      <c r="G33" s="62" t="s">
        <v>11</v>
      </c>
      <c r="H33" s="58">
        <f>H37+H45+H85+H89+H93</f>
        <v>3649.5</v>
      </c>
      <c r="I33" s="58">
        <f t="shared" si="2"/>
        <v>3961.8</v>
      </c>
      <c r="J33" s="58">
        <f t="shared" si="2"/>
        <v>0</v>
      </c>
      <c r="K33" s="58">
        <f t="shared" si="2"/>
        <v>0</v>
      </c>
      <c r="L33" s="58">
        <f t="shared" si="2"/>
        <v>0</v>
      </c>
      <c r="M33" s="58">
        <f t="shared" si="0"/>
        <v>7611.3</v>
      </c>
    </row>
    <row r="34" spans="1:13" s="80" customFormat="1" ht="17.25" customHeight="1" thickBot="1" x14ac:dyDescent="0.3">
      <c r="A34" s="193" t="s">
        <v>20</v>
      </c>
      <c r="B34" s="193" t="s">
        <v>75</v>
      </c>
      <c r="C34" s="75" t="s">
        <v>18</v>
      </c>
      <c r="D34" s="76"/>
      <c r="E34" s="77"/>
      <c r="F34" s="78"/>
      <c r="G34" s="78"/>
      <c r="H34" s="78">
        <f>H36+H37</f>
        <v>2080</v>
      </c>
      <c r="I34" s="70">
        <f>I36+I37</f>
        <v>2000</v>
      </c>
      <c r="J34" s="79">
        <f>J36+J37</f>
        <v>2000</v>
      </c>
      <c r="K34" s="79">
        <f>K36+K37</f>
        <v>2000</v>
      </c>
      <c r="L34" s="79">
        <f>L36+L37</f>
        <v>2000</v>
      </c>
      <c r="M34" s="79">
        <f t="shared" si="0"/>
        <v>10080</v>
      </c>
    </row>
    <row r="35" spans="1:13" s="80" customFormat="1" ht="23.25" customHeight="1" thickBot="1" x14ac:dyDescent="0.3">
      <c r="A35" s="194"/>
      <c r="B35" s="194"/>
      <c r="C35" s="75" t="s">
        <v>12</v>
      </c>
      <c r="D35" s="76"/>
      <c r="E35" s="77"/>
      <c r="F35" s="78"/>
      <c r="G35" s="78"/>
      <c r="H35" s="78"/>
      <c r="I35" s="70"/>
      <c r="J35" s="79"/>
      <c r="K35" s="79"/>
      <c r="L35" s="79"/>
      <c r="M35" s="79"/>
    </row>
    <row r="36" spans="1:13" s="80" customFormat="1" ht="24.75" thickBot="1" x14ac:dyDescent="0.3">
      <c r="A36" s="194"/>
      <c r="B36" s="194"/>
      <c r="C36" s="81" t="s">
        <v>48</v>
      </c>
      <c r="D36" s="76">
        <v>807</v>
      </c>
      <c r="E36" s="77" t="s">
        <v>50</v>
      </c>
      <c r="F36" s="82" t="s">
        <v>185</v>
      </c>
      <c r="G36" s="78">
        <v>240</v>
      </c>
      <c r="H36" s="78">
        <f>H40</f>
        <v>2080</v>
      </c>
      <c r="I36" s="70">
        <f>I40</f>
        <v>2000</v>
      </c>
      <c r="J36" s="79">
        <f>J40</f>
        <v>2000</v>
      </c>
      <c r="K36" s="79">
        <f>K40</f>
        <v>2000</v>
      </c>
      <c r="L36" s="79">
        <f>L40</f>
        <v>2000</v>
      </c>
      <c r="M36" s="79">
        <f t="shared" si="0"/>
        <v>10080</v>
      </c>
    </row>
    <row r="37" spans="1:13" s="80" customFormat="1" ht="19.5" customHeight="1" thickBot="1" x14ac:dyDescent="0.3">
      <c r="A37" s="195"/>
      <c r="B37" s="195"/>
      <c r="C37" s="75" t="s">
        <v>60</v>
      </c>
      <c r="D37" s="76"/>
      <c r="E37" s="77" t="s">
        <v>11</v>
      </c>
      <c r="F37" s="78" t="s">
        <v>11</v>
      </c>
      <c r="G37" s="78" t="s">
        <v>11</v>
      </c>
      <c r="H37" s="78"/>
      <c r="I37" s="70"/>
      <c r="J37" s="79"/>
      <c r="K37" s="79"/>
      <c r="L37" s="79"/>
      <c r="M37" s="79"/>
    </row>
    <row r="38" spans="1:13" ht="17.25" customHeight="1" thickBot="1" x14ac:dyDescent="0.3">
      <c r="A38" s="198" t="s">
        <v>76</v>
      </c>
      <c r="B38" s="198" t="s">
        <v>53</v>
      </c>
      <c r="C38" s="3" t="s">
        <v>18</v>
      </c>
      <c r="D38" s="2"/>
      <c r="E38" s="17"/>
      <c r="F38" s="4"/>
      <c r="G38" s="4"/>
      <c r="H38" s="177">
        <f>H40+H41</f>
        <v>2080</v>
      </c>
      <c r="I38" s="70">
        <f>I40+I41</f>
        <v>2000</v>
      </c>
      <c r="J38" s="74">
        <f>J40+J41</f>
        <v>2000</v>
      </c>
      <c r="K38" s="74">
        <f>K40+K41</f>
        <v>2000</v>
      </c>
      <c r="L38" s="74">
        <f>L40+L41</f>
        <v>2000</v>
      </c>
      <c r="M38" s="57">
        <f t="shared" si="0"/>
        <v>10080</v>
      </c>
    </row>
    <row r="39" spans="1:13" ht="23.25" customHeight="1" thickBot="1" x14ac:dyDescent="0.3">
      <c r="A39" s="199"/>
      <c r="B39" s="199"/>
      <c r="C39" s="3" t="s">
        <v>12</v>
      </c>
      <c r="D39" s="2"/>
      <c r="E39" s="17"/>
      <c r="F39" s="4"/>
      <c r="G39" s="4"/>
      <c r="H39" s="177"/>
      <c r="I39" s="70"/>
      <c r="J39" s="74"/>
      <c r="K39" s="74"/>
      <c r="L39" s="74"/>
      <c r="M39" s="57"/>
    </row>
    <row r="40" spans="1:13" ht="24.75" thickBot="1" x14ac:dyDescent="0.3">
      <c r="A40" s="199"/>
      <c r="B40" s="199"/>
      <c r="C40" s="12" t="s">
        <v>48</v>
      </c>
      <c r="D40" s="2">
        <v>807</v>
      </c>
      <c r="E40" s="17" t="s">
        <v>50</v>
      </c>
      <c r="F40" s="192" t="s">
        <v>185</v>
      </c>
      <c r="G40" s="4">
        <v>240</v>
      </c>
      <c r="H40" s="177">
        <v>2080</v>
      </c>
      <c r="I40" s="70">
        <v>2000</v>
      </c>
      <c r="J40" s="74">
        <v>2000</v>
      </c>
      <c r="K40" s="74">
        <v>2000</v>
      </c>
      <c r="L40" s="74">
        <v>2000</v>
      </c>
      <c r="M40" s="57">
        <f t="shared" si="0"/>
        <v>10080</v>
      </c>
    </row>
    <row r="41" spans="1:13" ht="15.75" thickBot="1" x14ac:dyDescent="0.3">
      <c r="A41" s="200"/>
      <c r="B41" s="200"/>
      <c r="C41" s="3" t="s">
        <v>60</v>
      </c>
      <c r="D41" s="2"/>
      <c r="E41" s="17" t="s">
        <v>11</v>
      </c>
      <c r="F41" s="40" t="s">
        <v>11</v>
      </c>
      <c r="G41" s="4" t="s">
        <v>11</v>
      </c>
      <c r="H41" s="177"/>
      <c r="I41" s="70"/>
      <c r="J41" s="74"/>
      <c r="K41" s="74"/>
      <c r="L41" s="74"/>
      <c r="M41" s="57"/>
    </row>
    <row r="42" spans="1:13" s="80" customFormat="1" ht="16.5" customHeight="1" thickBot="1" x14ac:dyDescent="0.3">
      <c r="A42" s="193" t="s">
        <v>22</v>
      </c>
      <c r="B42" s="193" t="s">
        <v>77</v>
      </c>
      <c r="C42" s="75" t="s">
        <v>18</v>
      </c>
      <c r="D42" s="76"/>
      <c r="E42" s="77"/>
      <c r="F42" s="78"/>
      <c r="G42" s="78"/>
      <c r="H42" s="78">
        <f>H44+H45</f>
        <v>2820</v>
      </c>
      <c r="I42" s="70">
        <f>I44+I45</f>
        <v>960.6</v>
      </c>
      <c r="J42" s="79">
        <f>J44+J45</f>
        <v>2670</v>
      </c>
      <c r="K42" s="79">
        <f>K44+K45</f>
        <v>2670</v>
      </c>
      <c r="L42" s="79">
        <f>L44+L45</f>
        <v>2670</v>
      </c>
      <c r="M42" s="79">
        <f t="shared" si="0"/>
        <v>11790.6</v>
      </c>
    </row>
    <row r="43" spans="1:13" s="80" customFormat="1" ht="20.25" customHeight="1" thickBot="1" x14ac:dyDescent="0.3">
      <c r="A43" s="194"/>
      <c r="B43" s="194"/>
      <c r="C43" s="75" t="s">
        <v>12</v>
      </c>
      <c r="D43" s="76"/>
      <c r="E43" s="77"/>
      <c r="F43" s="78"/>
      <c r="G43" s="78"/>
      <c r="H43" s="78"/>
      <c r="I43" s="70"/>
      <c r="J43" s="79"/>
      <c r="K43" s="79"/>
      <c r="L43" s="79"/>
      <c r="M43" s="79"/>
    </row>
    <row r="44" spans="1:13" s="80" customFormat="1" ht="24.75" thickBot="1" x14ac:dyDescent="0.3">
      <c r="A44" s="194"/>
      <c r="B44" s="194"/>
      <c r="C44" s="81" t="s">
        <v>48</v>
      </c>
      <c r="D44" s="76">
        <v>807</v>
      </c>
      <c r="E44" s="77" t="s">
        <v>50</v>
      </c>
      <c r="F44" s="82" t="s">
        <v>186</v>
      </c>
      <c r="G44" s="78">
        <v>240</v>
      </c>
      <c r="H44" s="78">
        <f>H48+H52+H56+H60+H64+H68+H72+H76+H80</f>
        <v>2820</v>
      </c>
      <c r="I44" s="70">
        <f>I48+I52+I56+I60+I64+I68+I72+I76+I80</f>
        <v>960.6</v>
      </c>
      <c r="J44" s="79">
        <f>J48+J52+J56+J60+J64+J68+J72+J76+J80</f>
        <v>2670</v>
      </c>
      <c r="K44" s="79">
        <f>K48+K52+K56+K60+K64+K68+K72+K76+K80</f>
        <v>2670</v>
      </c>
      <c r="L44" s="79">
        <f>L48+L52+L56+L60+L64+L68+L72+L76+L80</f>
        <v>2670</v>
      </c>
      <c r="M44" s="79">
        <f t="shared" si="0"/>
        <v>11790.6</v>
      </c>
    </row>
    <row r="45" spans="1:13" s="80" customFormat="1" ht="19.5" customHeight="1" thickBot="1" x14ac:dyDescent="0.3">
      <c r="A45" s="195"/>
      <c r="B45" s="195"/>
      <c r="C45" s="75" t="s">
        <v>60</v>
      </c>
      <c r="D45" s="76"/>
      <c r="E45" s="77" t="s">
        <v>11</v>
      </c>
      <c r="F45" s="78" t="s">
        <v>11</v>
      </c>
      <c r="G45" s="78" t="s">
        <v>11</v>
      </c>
      <c r="H45" s="78">
        <f>H57</f>
        <v>0</v>
      </c>
      <c r="I45" s="70">
        <f>I57</f>
        <v>0</v>
      </c>
      <c r="J45" s="79">
        <f>J57</f>
        <v>0</v>
      </c>
      <c r="K45" s="79">
        <f>K57</f>
        <v>0</v>
      </c>
      <c r="L45" s="79">
        <f>L57</f>
        <v>0</v>
      </c>
      <c r="M45" s="79"/>
    </row>
    <row r="46" spans="1:13" ht="18.75" customHeight="1" thickBot="1" x14ac:dyDescent="0.3">
      <c r="A46" s="198" t="s">
        <v>78</v>
      </c>
      <c r="B46" s="198" t="s">
        <v>171</v>
      </c>
      <c r="C46" s="3" t="s">
        <v>18</v>
      </c>
      <c r="D46" s="2"/>
      <c r="E46" s="17"/>
      <c r="F46" s="4"/>
      <c r="G46" s="4"/>
      <c r="H46" s="177">
        <f>H48+H49</f>
        <v>800</v>
      </c>
      <c r="I46" s="70">
        <f>I48+I49</f>
        <v>0</v>
      </c>
      <c r="J46" s="74">
        <f>J48+J49</f>
        <v>800</v>
      </c>
      <c r="K46" s="74">
        <f>K48+K49</f>
        <v>800</v>
      </c>
      <c r="L46" s="74">
        <f>L48+L49</f>
        <v>800</v>
      </c>
      <c r="M46" s="57">
        <f t="shared" si="0"/>
        <v>3200</v>
      </c>
    </row>
    <row r="47" spans="1:13" ht="23.25" customHeight="1" thickBot="1" x14ac:dyDescent="0.3">
      <c r="A47" s="199"/>
      <c r="B47" s="199"/>
      <c r="C47" s="3" t="s">
        <v>12</v>
      </c>
      <c r="D47" s="2"/>
      <c r="E47" s="17"/>
      <c r="F47" s="4"/>
      <c r="G47" s="83"/>
      <c r="H47" s="177"/>
      <c r="I47" s="70"/>
      <c r="J47" s="74"/>
      <c r="K47" s="74"/>
      <c r="L47" s="74"/>
      <c r="M47" s="57"/>
    </row>
    <row r="48" spans="1:13" ht="24.75" thickBot="1" x14ac:dyDescent="0.3">
      <c r="A48" s="199"/>
      <c r="B48" s="199"/>
      <c r="C48" s="12" t="s">
        <v>48</v>
      </c>
      <c r="D48" s="2">
        <v>807</v>
      </c>
      <c r="E48" s="17" t="s">
        <v>50</v>
      </c>
      <c r="F48" s="192" t="s">
        <v>186</v>
      </c>
      <c r="G48" s="4">
        <v>240</v>
      </c>
      <c r="H48" s="177">
        <v>800</v>
      </c>
      <c r="I48" s="70">
        <v>0</v>
      </c>
      <c r="J48" s="74">
        <v>800</v>
      </c>
      <c r="K48" s="74">
        <v>800</v>
      </c>
      <c r="L48" s="74">
        <v>800</v>
      </c>
      <c r="M48" s="57">
        <f t="shared" si="0"/>
        <v>3200</v>
      </c>
    </row>
    <row r="49" spans="1:13" ht="19.5" customHeight="1" thickBot="1" x14ac:dyDescent="0.3">
      <c r="A49" s="200"/>
      <c r="B49" s="200"/>
      <c r="C49" s="3" t="s">
        <v>60</v>
      </c>
      <c r="D49" s="2"/>
      <c r="E49" s="17" t="s">
        <v>11</v>
      </c>
      <c r="F49" s="4" t="s">
        <v>11</v>
      </c>
      <c r="G49" s="4" t="s">
        <v>11</v>
      </c>
      <c r="H49" s="177"/>
      <c r="I49" s="70"/>
      <c r="J49" s="74"/>
      <c r="K49" s="74"/>
      <c r="L49" s="74"/>
      <c r="M49" s="57"/>
    </row>
    <row r="50" spans="1:13" ht="20.25" customHeight="1" thickBot="1" x14ac:dyDescent="0.3">
      <c r="A50" s="198" t="s">
        <v>79</v>
      </c>
      <c r="B50" s="198" t="s">
        <v>135</v>
      </c>
      <c r="C50" s="3" t="s">
        <v>18</v>
      </c>
      <c r="D50" s="2"/>
      <c r="E50" s="17"/>
      <c r="F50" s="4"/>
      <c r="G50" s="4"/>
      <c r="H50" s="177">
        <f>H52+H53</f>
        <v>70</v>
      </c>
      <c r="I50" s="70">
        <f>I52+I53</f>
        <v>20</v>
      </c>
      <c r="J50" s="74">
        <f>J52+J53</f>
        <v>70</v>
      </c>
      <c r="K50" s="74">
        <f>K52+K53</f>
        <v>70</v>
      </c>
      <c r="L50" s="74">
        <f>L52+L53</f>
        <v>70</v>
      </c>
      <c r="M50" s="57">
        <f t="shared" si="0"/>
        <v>300</v>
      </c>
    </row>
    <row r="51" spans="1:13" ht="23.25" customHeight="1" thickBot="1" x14ac:dyDescent="0.3">
      <c r="A51" s="199"/>
      <c r="B51" s="199"/>
      <c r="C51" s="3" t="s">
        <v>12</v>
      </c>
      <c r="D51" s="2"/>
      <c r="E51" s="17"/>
      <c r="F51" s="4"/>
      <c r="G51" s="4"/>
      <c r="H51" s="177"/>
      <c r="I51" s="70"/>
      <c r="J51" s="74"/>
      <c r="K51" s="74"/>
      <c r="L51" s="74"/>
      <c r="M51" s="57"/>
    </row>
    <row r="52" spans="1:13" ht="24.75" thickBot="1" x14ac:dyDescent="0.3">
      <c r="A52" s="199"/>
      <c r="B52" s="199"/>
      <c r="C52" s="12" t="s">
        <v>48</v>
      </c>
      <c r="D52" s="2">
        <v>807</v>
      </c>
      <c r="E52" s="17" t="s">
        <v>50</v>
      </c>
      <c r="F52" s="192" t="s">
        <v>186</v>
      </c>
      <c r="G52" s="4">
        <v>240</v>
      </c>
      <c r="H52" s="177">
        <v>70</v>
      </c>
      <c r="I52" s="70">
        <v>20</v>
      </c>
      <c r="J52" s="74">
        <v>70</v>
      </c>
      <c r="K52" s="74">
        <v>70</v>
      </c>
      <c r="L52" s="74">
        <v>70</v>
      </c>
      <c r="M52" s="57">
        <f t="shared" si="0"/>
        <v>300</v>
      </c>
    </row>
    <row r="53" spans="1:13" ht="15.75" customHeight="1" thickBot="1" x14ac:dyDescent="0.3">
      <c r="A53" s="200"/>
      <c r="B53" s="200"/>
      <c r="C53" s="3" t="s">
        <v>60</v>
      </c>
      <c r="D53" s="2"/>
      <c r="E53" s="17" t="s">
        <v>11</v>
      </c>
      <c r="F53" s="4" t="s">
        <v>11</v>
      </c>
      <c r="G53" s="4" t="s">
        <v>11</v>
      </c>
      <c r="H53" s="177"/>
      <c r="I53" s="70"/>
      <c r="J53" s="74"/>
      <c r="K53" s="74"/>
      <c r="L53" s="74"/>
      <c r="M53" s="57"/>
    </row>
    <row r="54" spans="1:13" ht="21" customHeight="1" thickBot="1" x14ac:dyDescent="0.3">
      <c r="A54" s="198" t="s">
        <v>80</v>
      </c>
      <c r="B54" s="198" t="s">
        <v>141</v>
      </c>
      <c r="C54" s="3" t="s">
        <v>18</v>
      </c>
      <c r="D54" s="2"/>
      <c r="E54" s="17"/>
      <c r="F54" s="4"/>
      <c r="G54" s="4"/>
      <c r="H54" s="177">
        <f>H56+H57</f>
        <v>400</v>
      </c>
      <c r="I54" s="70">
        <f>I56+I57</f>
        <v>448</v>
      </c>
      <c r="J54" s="74">
        <f>J56+J57</f>
        <v>400</v>
      </c>
      <c r="K54" s="74">
        <f>K56+K57</f>
        <v>400</v>
      </c>
      <c r="L54" s="74">
        <f>L56+L57</f>
        <v>400</v>
      </c>
      <c r="M54" s="57">
        <f t="shared" si="0"/>
        <v>2048</v>
      </c>
    </row>
    <row r="55" spans="1:13" ht="23.25" customHeight="1" thickBot="1" x14ac:dyDescent="0.3">
      <c r="A55" s="199"/>
      <c r="B55" s="199"/>
      <c r="C55" s="3" t="s">
        <v>12</v>
      </c>
      <c r="D55" s="2"/>
      <c r="E55" s="17"/>
      <c r="F55" s="4"/>
      <c r="G55" s="4"/>
      <c r="H55" s="177"/>
      <c r="I55" s="70"/>
      <c r="J55" s="74"/>
      <c r="K55" s="74"/>
      <c r="L55" s="74"/>
      <c r="M55" s="57"/>
    </row>
    <row r="56" spans="1:13" ht="24.75" thickBot="1" x14ac:dyDescent="0.3">
      <c r="A56" s="199"/>
      <c r="B56" s="199"/>
      <c r="C56" s="12" t="s">
        <v>48</v>
      </c>
      <c r="D56" s="2">
        <v>807</v>
      </c>
      <c r="E56" s="17" t="s">
        <v>50</v>
      </c>
      <c r="F56" s="192" t="s">
        <v>186</v>
      </c>
      <c r="G56" s="4">
        <v>240</v>
      </c>
      <c r="H56" s="177">
        <v>400</v>
      </c>
      <c r="I56" s="70">
        <v>448</v>
      </c>
      <c r="J56" s="74">
        <v>400</v>
      </c>
      <c r="K56" s="74">
        <v>400</v>
      </c>
      <c r="L56" s="74">
        <v>400</v>
      </c>
      <c r="M56" s="57">
        <f t="shared" si="0"/>
        <v>2048</v>
      </c>
    </row>
    <row r="57" spans="1:13" ht="19.5" customHeight="1" thickBot="1" x14ac:dyDescent="0.3">
      <c r="A57" s="200"/>
      <c r="B57" s="200"/>
      <c r="C57" s="3" t="s">
        <v>60</v>
      </c>
      <c r="D57" s="2"/>
      <c r="E57" s="17" t="s">
        <v>11</v>
      </c>
      <c r="F57" s="4" t="s">
        <v>11</v>
      </c>
      <c r="G57" s="4" t="s">
        <v>11</v>
      </c>
      <c r="H57" s="177"/>
      <c r="I57" s="70"/>
      <c r="J57" s="74"/>
      <c r="K57" s="74"/>
      <c r="L57" s="74"/>
      <c r="M57" s="57"/>
    </row>
    <row r="58" spans="1:13" ht="21" customHeight="1" thickBot="1" x14ac:dyDescent="0.3">
      <c r="A58" s="198" t="s">
        <v>81</v>
      </c>
      <c r="B58" s="198" t="s">
        <v>136</v>
      </c>
      <c r="C58" s="3" t="s">
        <v>18</v>
      </c>
      <c r="D58" s="2"/>
      <c r="E58" s="17"/>
      <c r="F58" s="4"/>
      <c r="G58" s="4"/>
      <c r="H58" s="177">
        <f>H60+H61</f>
        <v>100</v>
      </c>
      <c r="I58" s="70">
        <f>I60+I61</f>
        <v>250</v>
      </c>
      <c r="J58" s="74">
        <f>J60+J61</f>
        <v>100</v>
      </c>
      <c r="K58" s="74">
        <f>K60+K61</f>
        <v>100</v>
      </c>
      <c r="L58" s="74">
        <f>L60+L61</f>
        <v>100</v>
      </c>
      <c r="M58" s="57">
        <f t="shared" si="0"/>
        <v>650</v>
      </c>
    </row>
    <row r="59" spans="1:13" ht="23.25" customHeight="1" thickBot="1" x14ac:dyDescent="0.3">
      <c r="A59" s="199"/>
      <c r="B59" s="199"/>
      <c r="C59" s="3" t="s">
        <v>12</v>
      </c>
      <c r="D59" s="2"/>
      <c r="E59" s="17"/>
      <c r="F59" s="4"/>
      <c r="G59" s="4"/>
      <c r="H59" s="177"/>
      <c r="I59" s="70"/>
      <c r="J59" s="74"/>
      <c r="K59" s="74"/>
      <c r="L59" s="74"/>
      <c r="M59" s="57"/>
    </row>
    <row r="60" spans="1:13" ht="24.75" thickBot="1" x14ac:dyDescent="0.3">
      <c r="A60" s="199"/>
      <c r="B60" s="199"/>
      <c r="C60" s="12" t="s">
        <v>48</v>
      </c>
      <c r="D60" s="2">
        <v>807</v>
      </c>
      <c r="E60" s="17" t="s">
        <v>50</v>
      </c>
      <c r="F60" s="192" t="s">
        <v>186</v>
      </c>
      <c r="G60" s="4">
        <v>240</v>
      </c>
      <c r="H60" s="177">
        <v>100</v>
      </c>
      <c r="I60" s="70">
        <v>250</v>
      </c>
      <c r="J60" s="74">
        <v>100</v>
      </c>
      <c r="K60" s="74">
        <v>100</v>
      </c>
      <c r="L60" s="74">
        <v>100</v>
      </c>
      <c r="M60" s="57">
        <f t="shared" ref="M60:M109" si="3">H60+I60+L60+J60+K60</f>
        <v>650</v>
      </c>
    </row>
    <row r="61" spans="1:13" ht="15.75" thickBot="1" x14ac:dyDescent="0.3">
      <c r="A61" s="200"/>
      <c r="B61" s="200"/>
      <c r="C61" s="3" t="s">
        <v>60</v>
      </c>
      <c r="D61" s="2"/>
      <c r="E61" s="17" t="s">
        <v>11</v>
      </c>
      <c r="F61" s="4" t="s">
        <v>11</v>
      </c>
      <c r="G61" s="4" t="s">
        <v>11</v>
      </c>
      <c r="H61" s="177"/>
      <c r="I61" s="70"/>
      <c r="J61" s="74"/>
      <c r="K61" s="74"/>
      <c r="L61" s="74"/>
      <c r="M61" s="57"/>
    </row>
    <row r="62" spans="1:13" ht="20.25" customHeight="1" thickBot="1" x14ac:dyDescent="0.3">
      <c r="A62" s="198" t="s">
        <v>82</v>
      </c>
      <c r="B62" s="198" t="s">
        <v>172</v>
      </c>
      <c r="C62" s="3" t="s">
        <v>18</v>
      </c>
      <c r="D62" s="2"/>
      <c r="E62" s="17"/>
      <c r="F62" s="4"/>
      <c r="G62" s="4"/>
      <c r="H62" s="177">
        <f>H64+H65</f>
        <v>200</v>
      </c>
      <c r="I62" s="70">
        <f>I64+I65</f>
        <v>0</v>
      </c>
      <c r="J62" s="74">
        <f>J64+J65</f>
        <v>200</v>
      </c>
      <c r="K62" s="74">
        <f>K64+K65</f>
        <v>200</v>
      </c>
      <c r="L62" s="74">
        <f>L64+L65</f>
        <v>200</v>
      </c>
      <c r="M62" s="57">
        <f t="shared" si="3"/>
        <v>800</v>
      </c>
    </row>
    <row r="63" spans="1:13" ht="23.25" customHeight="1" thickBot="1" x14ac:dyDescent="0.3">
      <c r="A63" s="199"/>
      <c r="B63" s="199"/>
      <c r="C63" s="3" t="s">
        <v>12</v>
      </c>
      <c r="D63" s="2"/>
      <c r="E63" s="17"/>
      <c r="F63" s="4"/>
      <c r="G63" s="4"/>
      <c r="H63" s="177"/>
      <c r="I63" s="70"/>
      <c r="J63" s="74"/>
      <c r="K63" s="74"/>
      <c r="L63" s="74"/>
      <c r="M63" s="57"/>
    </row>
    <row r="64" spans="1:13" ht="24.75" thickBot="1" x14ac:dyDescent="0.3">
      <c r="A64" s="199"/>
      <c r="B64" s="199"/>
      <c r="C64" s="12" t="s">
        <v>48</v>
      </c>
      <c r="D64" s="2">
        <v>807</v>
      </c>
      <c r="E64" s="17" t="s">
        <v>50</v>
      </c>
      <c r="F64" s="192" t="s">
        <v>186</v>
      </c>
      <c r="G64" s="4">
        <v>240</v>
      </c>
      <c r="H64" s="177">
        <v>200</v>
      </c>
      <c r="I64" s="70">
        <v>0</v>
      </c>
      <c r="J64" s="74">
        <v>200</v>
      </c>
      <c r="K64" s="74">
        <v>200</v>
      </c>
      <c r="L64" s="74">
        <v>200</v>
      </c>
      <c r="M64" s="57">
        <f t="shared" si="3"/>
        <v>800</v>
      </c>
    </row>
    <row r="65" spans="1:13" ht="15.75" thickBot="1" x14ac:dyDescent="0.3">
      <c r="A65" s="200"/>
      <c r="B65" s="200"/>
      <c r="C65" s="3" t="s">
        <v>60</v>
      </c>
      <c r="D65" s="2"/>
      <c r="E65" s="17" t="s">
        <v>11</v>
      </c>
      <c r="F65" s="4" t="s">
        <v>11</v>
      </c>
      <c r="G65" s="4" t="s">
        <v>11</v>
      </c>
      <c r="H65" s="177"/>
      <c r="I65" s="70"/>
      <c r="J65" s="74"/>
      <c r="K65" s="74"/>
      <c r="L65" s="74"/>
      <c r="M65" s="57"/>
    </row>
    <row r="66" spans="1:13" ht="19.5" customHeight="1" thickBot="1" x14ac:dyDescent="0.3">
      <c r="A66" s="198" t="s">
        <v>83</v>
      </c>
      <c r="B66" s="198" t="s">
        <v>142</v>
      </c>
      <c r="C66" s="3" t="s">
        <v>18</v>
      </c>
      <c r="D66" s="2"/>
      <c r="E66" s="17"/>
      <c r="F66" s="4"/>
      <c r="G66" s="4"/>
      <c r="H66" s="177">
        <f>H68+H69</f>
        <v>550</v>
      </c>
      <c r="I66" s="70">
        <f>I68+I69</f>
        <v>242.6</v>
      </c>
      <c r="J66" s="74">
        <v>700</v>
      </c>
      <c r="K66" s="74">
        <v>700</v>
      </c>
      <c r="L66" s="74">
        <v>700</v>
      </c>
      <c r="M66" s="57">
        <f t="shared" si="3"/>
        <v>2892.6</v>
      </c>
    </row>
    <row r="67" spans="1:13" ht="23.25" customHeight="1" thickBot="1" x14ac:dyDescent="0.3">
      <c r="A67" s="199"/>
      <c r="B67" s="199"/>
      <c r="C67" s="3" t="s">
        <v>12</v>
      </c>
      <c r="D67" s="2"/>
      <c r="E67" s="17"/>
      <c r="F67" s="4"/>
      <c r="G67" s="4"/>
      <c r="H67" s="177"/>
      <c r="I67" s="70"/>
      <c r="J67" s="74"/>
      <c r="K67" s="74"/>
      <c r="L67" s="74"/>
      <c r="M67" s="57"/>
    </row>
    <row r="68" spans="1:13" ht="24.75" thickBot="1" x14ac:dyDescent="0.3">
      <c r="A68" s="199"/>
      <c r="B68" s="199"/>
      <c r="C68" s="12" t="s">
        <v>48</v>
      </c>
      <c r="D68" s="2">
        <v>807</v>
      </c>
      <c r="E68" s="17" t="s">
        <v>50</v>
      </c>
      <c r="F68" s="192" t="s">
        <v>186</v>
      </c>
      <c r="G68" s="4">
        <v>240</v>
      </c>
      <c r="H68" s="177">
        <v>550</v>
      </c>
      <c r="I68" s="70">
        <v>242.6</v>
      </c>
      <c r="J68" s="74">
        <v>700</v>
      </c>
      <c r="K68" s="74">
        <v>700</v>
      </c>
      <c r="L68" s="74">
        <v>700</v>
      </c>
      <c r="M68" s="57">
        <f t="shared" si="3"/>
        <v>2892.6</v>
      </c>
    </row>
    <row r="69" spans="1:13" ht="15.75" thickBot="1" x14ac:dyDescent="0.3">
      <c r="A69" s="200"/>
      <c r="B69" s="200"/>
      <c r="C69" s="3" t="s">
        <v>60</v>
      </c>
      <c r="D69" s="2"/>
      <c r="E69" s="17" t="s">
        <v>11</v>
      </c>
      <c r="F69" s="4" t="s">
        <v>11</v>
      </c>
      <c r="G69" s="4" t="s">
        <v>11</v>
      </c>
      <c r="H69" s="177"/>
      <c r="I69" s="70"/>
      <c r="J69" s="74"/>
      <c r="K69" s="74"/>
      <c r="L69" s="74"/>
      <c r="M69" s="57"/>
    </row>
    <row r="70" spans="1:13" ht="18.75" customHeight="1" thickBot="1" x14ac:dyDescent="0.3">
      <c r="A70" s="215" t="s">
        <v>84</v>
      </c>
      <c r="B70" s="215" t="s">
        <v>143</v>
      </c>
      <c r="C70" s="3" t="s">
        <v>18</v>
      </c>
      <c r="D70" s="2"/>
      <c r="E70" s="17"/>
      <c r="F70" s="4"/>
      <c r="G70" s="4"/>
      <c r="H70" s="177">
        <f>H72+H73</f>
        <v>0</v>
      </c>
      <c r="I70" s="70">
        <f>I72+I73</f>
        <v>0</v>
      </c>
      <c r="J70" s="74">
        <f>J72+J73</f>
        <v>0</v>
      </c>
      <c r="K70" s="74">
        <f>K72+K73</f>
        <v>0</v>
      </c>
      <c r="L70" s="74">
        <f>L72+L73</f>
        <v>0</v>
      </c>
      <c r="M70" s="57">
        <f t="shared" si="3"/>
        <v>0</v>
      </c>
    </row>
    <row r="71" spans="1:13" ht="23.25" customHeight="1" thickBot="1" x14ac:dyDescent="0.3">
      <c r="A71" s="216"/>
      <c r="B71" s="216"/>
      <c r="C71" s="3" t="s">
        <v>12</v>
      </c>
      <c r="D71" s="2"/>
      <c r="E71" s="17"/>
      <c r="F71" s="4"/>
      <c r="G71" s="4"/>
      <c r="H71" s="177"/>
      <c r="I71" s="70"/>
      <c r="J71" s="74"/>
      <c r="K71" s="74"/>
      <c r="L71" s="74"/>
      <c r="M71" s="57"/>
    </row>
    <row r="72" spans="1:13" ht="24.75" thickBot="1" x14ac:dyDescent="0.3">
      <c r="A72" s="216"/>
      <c r="B72" s="216"/>
      <c r="C72" s="12" t="s">
        <v>48</v>
      </c>
      <c r="D72" s="2">
        <v>807</v>
      </c>
      <c r="E72" s="17" t="s">
        <v>50</v>
      </c>
      <c r="F72" s="192" t="s">
        <v>186</v>
      </c>
      <c r="G72" s="4">
        <v>240</v>
      </c>
      <c r="H72" s="177">
        <v>0</v>
      </c>
      <c r="I72" s="70">
        <v>0</v>
      </c>
      <c r="J72" s="74">
        <v>0</v>
      </c>
      <c r="K72" s="74">
        <v>0</v>
      </c>
      <c r="L72" s="74">
        <v>0</v>
      </c>
      <c r="M72" s="57">
        <f t="shared" si="3"/>
        <v>0</v>
      </c>
    </row>
    <row r="73" spans="1:13" ht="15.75" thickBot="1" x14ac:dyDescent="0.3">
      <c r="A73" s="217"/>
      <c r="B73" s="216"/>
      <c r="C73" s="3" t="s">
        <v>60</v>
      </c>
      <c r="D73" s="2"/>
      <c r="E73" s="17" t="s">
        <v>11</v>
      </c>
      <c r="F73" s="4" t="s">
        <v>11</v>
      </c>
      <c r="G73" s="4" t="s">
        <v>11</v>
      </c>
      <c r="H73" s="177"/>
      <c r="I73" s="70"/>
      <c r="J73" s="74"/>
      <c r="K73" s="74"/>
      <c r="L73" s="74"/>
      <c r="M73" s="57"/>
    </row>
    <row r="74" spans="1:13" ht="20.25" customHeight="1" thickBot="1" x14ac:dyDescent="0.3">
      <c r="A74" s="215" t="s">
        <v>85</v>
      </c>
      <c r="B74" s="198" t="s">
        <v>137</v>
      </c>
      <c r="C74" s="3" t="s">
        <v>18</v>
      </c>
      <c r="D74" s="2"/>
      <c r="E74" s="17"/>
      <c r="F74" s="4"/>
      <c r="G74" s="4"/>
      <c r="H74" s="177">
        <f>H76+H77</f>
        <v>300</v>
      </c>
      <c r="I74" s="70">
        <f>I76+I77</f>
        <v>0</v>
      </c>
      <c r="J74" s="74">
        <f>J76+J77</f>
        <v>0</v>
      </c>
      <c r="K74" s="74">
        <f>K76+K77</f>
        <v>0</v>
      </c>
      <c r="L74" s="74">
        <f>L76+L77</f>
        <v>0</v>
      </c>
      <c r="M74" s="57">
        <f t="shared" si="3"/>
        <v>300</v>
      </c>
    </row>
    <row r="75" spans="1:13" ht="23.25" customHeight="1" thickBot="1" x14ac:dyDescent="0.3">
      <c r="A75" s="216"/>
      <c r="B75" s="199"/>
      <c r="C75" s="3" t="s">
        <v>12</v>
      </c>
      <c r="D75" s="2"/>
      <c r="E75" s="17"/>
      <c r="F75" s="4"/>
      <c r="G75" s="4"/>
      <c r="H75" s="177"/>
      <c r="I75" s="70"/>
      <c r="J75" s="74"/>
      <c r="K75" s="74"/>
      <c r="L75" s="74"/>
      <c r="M75" s="57"/>
    </row>
    <row r="76" spans="1:13" ht="24.75" thickBot="1" x14ac:dyDescent="0.3">
      <c r="A76" s="216"/>
      <c r="B76" s="199"/>
      <c r="C76" s="12" t="s">
        <v>48</v>
      </c>
      <c r="D76" s="2">
        <v>807</v>
      </c>
      <c r="E76" s="17" t="s">
        <v>50</v>
      </c>
      <c r="F76" s="192" t="s">
        <v>186</v>
      </c>
      <c r="G76" s="4">
        <v>240</v>
      </c>
      <c r="H76" s="177">
        <v>300</v>
      </c>
      <c r="I76" s="70">
        <v>0</v>
      </c>
      <c r="J76" s="74">
        <v>0</v>
      </c>
      <c r="K76" s="74">
        <v>0</v>
      </c>
      <c r="L76" s="74">
        <v>0</v>
      </c>
      <c r="M76" s="57">
        <f t="shared" si="3"/>
        <v>300</v>
      </c>
    </row>
    <row r="77" spans="1:13" ht="17.25" customHeight="1" thickBot="1" x14ac:dyDescent="0.3">
      <c r="A77" s="217"/>
      <c r="B77" s="200"/>
      <c r="C77" s="3" t="s">
        <v>60</v>
      </c>
      <c r="D77" s="2"/>
      <c r="E77" s="17" t="s">
        <v>11</v>
      </c>
      <c r="F77" s="4" t="s">
        <v>11</v>
      </c>
      <c r="G77" s="4" t="s">
        <v>11</v>
      </c>
      <c r="H77" s="177"/>
      <c r="I77" s="70"/>
      <c r="J77" s="74"/>
      <c r="K77" s="74"/>
      <c r="L77" s="74"/>
      <c r="M77" s="57"/>
    </row>
    <row r="78" spans="1:13" ht="19.5" customHeight="1" thickBot="1" x14ac:dyDescent="0.3">
      <c r="A78" s="215" t="s">
        <v>86</v>
      </c>
      <c r="B78" s="198" t="s">
        <v>138</v>
      </c>
      <c r="C78" s="3" t="s">
        <v>18</v>
      </c>
      <c r="D78" s="2"/>
      <c r="E78" s="17"/>
      <c r="F78" s="4"/>
      <c r="G78" s="4"/>
      <c r="H78" s="177">
        <f>H80+H81</f>
        <v>400</v>
      </c>
      <c r="I78" s="70">
        <f>I80+I81</f>
        <v>0</v>
      </c>
      <c r="J78" s="74">
        <f>J80+J81</f>
        <v>400</v>
      </c>
      <c r="K78" s="74">
        <f>K80+K81</f>
        <v>400</v>
      </c>
      <c r="L78" s="74">
        <f>L80+L81</f>
        <v>400</v>
      </c>
      <c r="M78" s="57">
        <f t="shared" si="3"/>
        <v>1600</v>
      </c>
    </row>
    <row r="79" spans="1:13" ht="23.25" customHeight="1" thickBot="1" x14ac:dyDescent="0.3">
      <c r="A79" s="216"/>
      <c r="B79" s="199"/>
      <c r="C79" s="3" t="s">
        <v>12</v>
      </c>
      <c r="D79" s="2"/>
      <c r="E79" s="17"/>
      <c r="F79" s="4"/>
      <c r="G79" s="4"/>
      <c r="H79" s="177"/>
      <c r="I79" s="70"/>
      <c r="J79" s="74"/>
      <c r="K79" s="74"/>
      <c r="L79" s="74"/>
      <c r="M79" s="57"/>
    </row>
    <row r="80" spans="1:13" ht="24.75" thickBot="1" x14ac:dyDescent="0.3">
      <c r="A80" s="216"/>
      <c r="B80" s="199"/>
      <c r="C80" s="12" t="s">
        <v>48</v>
      </c>
      <c r="D80" s="2">
        <v>807</v>
      </c>
      <c r="E80" s="17" t="s">
        <v>50</v>
      </c>
      <c r="F80" s="192" t="s">
        <v>186</v>
      </c>
      <c r="G80" s="4">
        <v>240</v>
      </c>
      <c r="H80" s="177">
        <v>400</v>
      </c>
      <c r="I80" s="70">
        <v>0</v>
      </c>
      <c r="J80" s="74">
        <v>400</v>
      </c>
      <c r="K80" s="74">
        <v>400</v>
      </c>
      <c r="L80" s="74">
        <v>400</v>
      </c>
      <c r="M80" s="57">
        <f t="shared" si="3"/>
        <v>1600</v>
      </c>
    </row>
    <row r="81" spans="1:13" ht="15.75" thickBot="1" x14ac:dyDescent="0.3">
      <c r="A81" s="217"/>
      <c r="B81" s="200"/>
      <c r="C81" s="3" t="s">
        <v>60</v>
      </c>
      <c r="D81" s="2"/>
      <c r="E81" s="17" t="s">
        <v>11</v>
      </c>
      <c r="F81" s="40" t="s">
        <v>11</v>
      </c>
      <c r="G81" s="4" t="s">
        <v>11</v>
      </c>
      <c r="H81" s="177"/>
      <c r="I81" s="70"/>
      <c r="J81" s="74"/>
      <c r="K81" s="74"/>
      <c r="L81" s="74"/>
      <c r="M81" s="57"/>
    </row>
    <row r="82" spans="1:13" s="80" customFormat="1" ht="19.5" customHeight="1" thickBot="1" x14ac:dyDescent="0.3">
      <c r="A82" s="193" t="s">
        <v>23</v>
      </c>
      <c r="B82" s="193" t="s">
        <v>165</v>
      </c>
      <c r="C82" s="75" t="s">
        <v>18</v>
      </c>
      <c r="D82" s="76"/>
      <c r="E82" s="77"/>
      <c r="F82" s="78"/>
      <c r="G82" s="78"/>
      <c r="H82" s="177">
        <f>H84+H85</f>
        <v>1002.1</v>
      </c>
      <c r="I82" s="70">
        <f>I84+I85</f>
        <v>1088.2</v>
      </c>
      <c r="J82" s="79">
        <f>J84+J85</f>
        <v>0</v>
      </c>
      <c r="K82" s="79">
        <f>K84+K85</f>
        <v>0</v>
      </c>
      <c r="L82" s="79">
        <f>L84+L85</f>
        <v>0</v>
      </c>
      <c r="M82" s="79">
        <f t="shared" si="3"/>
        <v>2090.3000000000002</v>
      </c>
    </row>
    <row r="83" spans="1:13" s="80" customFormat="1" ht="23.25" customHeight="1" thickBot="1" x14ac:dyDescent="0.3">
      <c r="A83" s="194"/>
      <c r="B83" s="194"/>
      <c r="C83" s="75" t="s">
        <v>12</v>
      </c>
      <c r="D83" s="76"/>
      <c r="E83" s="77"/>
      <c r="F83" s="78"/>
      <c r="G83" s="78"/>
      <c r="H83" s="177"/>
      <c r="I83" s="70"/>
      <c r="J83" s="79"/>
      <c r="K83" s="79"/>
      <c r="L83" s="79"/>
      <c r="M83" s="79"/>
    </row>
    <row r="84" spans="1:13" s="80" customFormat="1" ht="24.75" thickBot="1" x14ac:dyDescent="0.3">
      <c r="A84" s="194"/>
      <c r="B84" s="194"/>
      <c r="C84" s="81" t="s">
        <v>48</v>
      </c>
      <c r="D84" s="76">
        <v>807</v>
      </c>
      <c r="E84" s="77" t="s">
        <v>50</v>
      </c>
      <c r="F84" s="82" t="s">
        <v>167</v>
      </c>
      <c r="G84" s="78">
        <v>240</v>
      </c>
      <c r="H84" s="177">
        <v>3</v>
      </c>
      <c r="I84" s="70">
        <v>3.3</v>
      </c>
      <c r="J84" s="79">
        <v>0</v>
      </c>
      <c r="K84" s="79">
        <v>0</v>
      </c>
      <c r="L84" s="79">
        <v>0</v>
      </c>
      <c r="M84" s="79">
        <f t="shared" si="3"/>
        <v>6.3</v>
      </c>
    </row>
    <row r="85" spans="1:13" s="80" customFormat="1" ht="19.5" customHeight="1" thickBot="1" x14ac:dyDescent="0.3">
      <c r="A85" s="195"/>
      <c r="B85" s="195"/>
      <c r="C85" s="75" t="s">
        <v>60</v>
      </c>
      <c r="D85" s="76"/>
      <c r="E85" s="77" t="s">
        <v>50</v>
      </c>
      <c r="F85" s="82">
        <v>120075080</v>
      </c>
      <c r="G85" s="78">
        <v>240</v>
      </c>
      <c r="H85" s="177">
        <v>999.1</v>
      </c>
      <c r="I85" s="70">
        <v>1084.9000000000001</v>
      </c>
      <c r="J85" s="79">
        <v>0</v>
      </c>
      <c r="K85" s="79">
        <v>0</v>
      </c>
      <c r="L85" s="79">
        <v>0</v>
      </c>
      <c r="M85" s="79">
        <f t="shared" si="3"/>
        <v>2084</v>
      </c>
    </row>
    <row r="86" spans="1:13" s="80" customFormat="1" ht="18" customHeight="1" thickBot="1" x14ac:dyDescent="0.3">
      <c r="A86" s="193" t="s">
        <v>24</v>
      </c>
      <c r="B86" s="193" t="s">
        <v>166</v>
      </c>
      <c r="C86" s="75" t="s">
        <v>18</v>
      </c>
      <c r="D86" s="76"/>
      <c r="E86" s="77"/>
      <c r="F86" s="78"/>
      <c r="G86" s="78"/>
      <c r="H86" s="177">
        <f>H88+H89</f>
        <v>2401.6999999999998</v>
      </c>
      <c r="I86" s="70">
        <f>I88+I89</f>
        <v>2600.2999999999997</v>
      </c>
      <c r="J86" s="79">
        <f>J88+J89</f>
        <v>0</v>
      </c>
      <c r="K86" s="79">
        <f>K88+K89</f>
        <v>0</v>
      </c>
      <c r="L86" s="79">
        <f>L88+L89</f>
        <v>0</v>
      </c>
      <c r="M86" s="79">
        <f t="shared" si="3"/>
        <v>5002</v>
      </c>
    </row>
    <row r="87" spans="1:13" s="80" customFormat="1" ht="23.25" customHeight="1" thickBot="1" x14ac:dyDescent="0.3">
      <c r="A87" s="194"/>
      <c r="B87" s="194"/>
      <c r="C87" s="75" t="s">
        <v>12</v>
      </c>
      <c r="D87" s="76"/>
      <c r="E87" s="77"/>
      <c r="F87" s="78"/>
      <c r="G87" s="78"/>
      <c r="H87" s="177"/>
      <c r="I87" s="70"/>
      <c r="J87" s="79"/>
      <c r="K87" s="79"/>
      <c r="L87" s="79"/>
      <c r="M87" s="79"/>
    </row>
    <row r="88" spans="1:13" s="80" customFormat="1" ht="24.75" thickBot="1" x14ac:dyDescent="0.3">
      <c r="A88" s="194"/>
      <c r="B88" s="194"/>
      <c r="C88" s="81" t="s">
        <v>48</v>
      </c>
      <c r="D88" s="76">
        <v>807</v>
      </c>
      <c r="E88" s="77" t="s">
        <v>50</v>
      </c>
      <c r="F88" s="82" t="s">
        <v>148</v>
      </c>
      <c r="G88" s="78">
        <v>240</v>
      </c>
      <c r="H88" s="177">
        <v>33.200000000000003</v>
      </c>
      <c r="I88" s="70">
        <v>5.2</v>
      </c>
      <c r="J88" s="79">
        <v>0</v>
      </c>
      <c r="K88" s="79">
        <v>0</v>
      </c>
      <c r="L88" s="79">
        <v>0</v>
      </c>
      <c r="M88" s="79">
        <f t="shared" si="3"/>
        <v>38.400000000000006</v>
      </c>
    </row>
    <row r="89" spans="1:13" s="80" customFormat="1" ht="27.75" customHeight="1" thickBot="1" x14ac:dyDescent="0.3">
      <c r="A89" s="195"/>
      <c r="B89" s="195"/>
      <c r="C89" s="75" t="s">
        <v>60</v>
      </c>
      <c r="D89" s="76"/>
      <c r="E89" s="77" t="s">
        <v>50</v>
      </c>
      <c r="F89" s="82" t="s">
        <v>69</v>
      </c>
      <c r="G89" s="78">
        <v>240</v>
      </c>
      <c r="H89" s="177">
        <v>2368.5</v>
      </c>
      <c r="I89" s="70">
        <v>2595.1</v>
      </c>
      <c r="J89" s="79">
        <v>0</v>
      </c>
      <c r="K89" s="79">
        <v>0</v>
      </c>
      <c r="L89" s="79">
        <v>0</v>
      </c>
      <c r="M89" s="79">
        <f t="shared" si="3"/>
        <v>4963.6000000000004</v>
      </c>
    </row>
    <row r="90" spans="1:13" s="80" customFormat="1" ht="18.75" customHeight="1" thickBot="1" x14ac:dyDescent="0.3">
      <c r="A90" s="193" t="s">
        <v>45</v>
      </c>
      <c r="B90" s="193" t="s">
        <v>173</v>
      </c>
      <c r="C90" s="75" t="s">
        <v>18</v>
      </c>
      <c r="D90" s="76"/>
      <c r="E90" s="77"/>
      <c r="F90" s="78"/>
      <c r="G90" s="78"/>
      <c r="H90" s="177">
        <f>H92+H93</f>
        <v>281.89999999999998</v>
      </c>
      <c r="I90" s="70">
        <f>I92+I93</f>
        <v>281.8</v>
      </c>
      <c r="J90" s="79">
        <f>J92+J93</f>
        <v>0</v>
      </c>
      <c r="K90" s="79">
        <f>K92+K93</f>
        <v>0</v>
      </c>
      <c r="L90" s="79">
        <f>L92+L93</f>
        <v>0</v>
      </c>
      <c r="M90" s="79">
        <f t="shared" si="3"/>
        <v>563.70000000000005</v>
      </c>
    </row>
    <row r="91" spans="1:13" s="80" customFormat="1" ht="23.25" customHeight="1" thickBot="1" x14ac:dyDescent="0.3">
      <c r="A91" s="194"/>
      <c r="B91" s="194"/>
      <c r="C91" s="75" t="s">
        <v>12</v>
      </c>
      <c r="D91" s="76"/>
      <c r="E91" s="77"/>
      <c r="F91" s="78"/>
      <c r="G91" s="78"/>
      <c r="H91" s="177"/>
      <c r="I91" s="70"/>
      <c r="J91" s="79"/>
      <c r="K91" s="79"/>
      <c r="L91" s="79"/>
      <c r="M91" s="79"/>
    </row>
    <row r="92" spans="1:13" s="80" customFormat="1" ht="24.75" thickBot="1" x14ac:dyDescent="0.3">
      <c r="A92" s="194"/>
      <c r="B92" s="194"/>
      <c r="C92" s="81" t="s">
        <v>48</v>
      </c>
      <c r="D92" s="76">
        <v>807</v>
      </c>
      <c r="E92" s="77" t="s">
        <v>50</v>
      </c>
      <c r="F92" s="82" t="s">
        <v>87</v>
      </c>
      <c r="G92" s="78">
        <v>240</v>
      </c>
      <c r="H92" s="177">
        <v>0</v>
      </c>
      <c r="I92" s="70">
        <v>0</v>
      </c>
      <c r="J92" s="79">
        <v>0</v>
      </c>
      <c r="K92" s="79">
        <v>0</v>
      </c>
      <c r="L92" s="79">
        <v>0</v>
      </c>
      <c r="M92" s="79">
        <f t="shared" si="3"/>
        <v>0</v>
      </c>
    </row>
    <row r="93" spans="1:13" s="80" customFormat="1" ht="19.5" customHeight="1" thickBot="1" x14ac:dyDescent="0.3">
      <c r="A93" s="195"/>
      <c r="B93" s="195"/>
      <c r="C93" s="75" t="s">
        <v>60</v>
      </c>
      <c r="D93" s="76"/>
      <c r="E93" s="77" t="s">
        <v>50</v>
      </c>
      <c r="F93" s="82" t="s">
        <v>168</v>
      </c>
      <c r="G93" s="78">
        <v>240</v>
      </c>
      <c r="H93" s="177">
        <v>281.89999999999998</v>
      </c>
      <c r="I93" s="70">
        <v>281.8</v>
      </c>
      <c r="J93" s="79">
        <v>0</v>
      </c>
      <c r="K93" s="79">
        <v>0</v>
      </c>
      <c r="L93" s="79">
        <v>0</v>
      </c>
      <c r="M93" s="79">
        <f t="shared" si="3"/>
        <v>563.70000000000005</v>
      </c>
    </row>
    <row r="94" spans="1:13" s="54" customFormat="1" ht="31.5" customHeight="1" thickBot="1" x14ac:dyDescent="0.3">
      <c r="A94" s="206" t="s">
        <v>25</v>
      </c>
      <c r="B94" s="206" t="s">
        <v>58</v>
      </c>
      <c r="C94" s="59" t="s">
        <v>14</v>
      </c>
      <c r="D94" s="60"/>
      <c r="E94" s="61"/>
      <c r="F94" s="64"/>
      <c r="G94" s="62"/>
      <c r="H94" s="176">
        <f>H96</f>
        <v>500</v>
      </c>
      <c r="I94" s="58">
        <f>I96</f>
        <v>400</v>
      </c>
      <c r="J94" s="58">
        <f>J96</f>
        <v>500</v>
      </c>
      <c r="K94" s="58">
        <f>K96</f>
        <v>500</v>
      </c>
      <c r="L94" s="58">
        <f>L96</f>
        <v>500</v>
      </c>
      <c r="M94" s="58">
        <f t="shared" si="3"/>
        <v>2400</v>
      </c>
    </row>
    <row r="95" spans="1:13" s="54" customFormat="1" ht="18" customHeight="1" thickBot="1" x14ac:dyDescent="0.3">
      <c r="A95" s="207"/>
      <c r="B95" s="207"/>
      <c r="C95" s="59" t="s">
        <v>12</v>
      </c>
      <c r="D95" s="60"/>
      <c r="E95" s="61"/>
      <c r="F95" s="62"/>
      <c r="G95" s="62"/>
      <c r="H95" s="176"/>
      <c r="I95" s="58"/>
      <c r="J95" s="58"/>
      <c r="K95" s="58"/>
      <c r="L95" s="58"/>
      <c r="M95" s="58"/>
    </row>
    <row r="96" spans="1:13" s="54" customFormat="1" ht="24.75" thickBot="1" x14ac:dyDescent="0.3">
      <c r="A96" s="207"/>
      <c r="B96" s="207"/>
      <c r="C96" s="63" t="s">
        <v>48</v>
      </c>
      <c r="D96" s="60">
        <v>807</v>
      </c>
      <c r="E96" s="61" t="s">
        <v>11</v>
      </c>
      <c r="F96" s="64" t="s">
        <v>62</v>
      </c>
      <c r="G96" s="62" t="s">
        <v>11</v>
      </c>
      <c r="H96" s="176">
        <f>H99</f>
        <v>500</v>
      </c>
      <c r="I96" s="58">
        <f>I99</f>
        <v>400</v>
      </c>
      <c r="J96" s="58">
        <f>J99</f>
        <v>500</v>
      </c>
      <c r="K96" s="58">
        <f>K99</f>
        <v>500</v>
      </c>
      <c r="L96" s="58">
        <f>L99</f>
        <v>500</v>
      </c>
      <c r="M96" s="58">
        <f t="shared" si="3"/>
        <v>2400</v>
      </c>
    </row>
    <row r="97" spans="1:13" s="80" customFormat="1" ht="19.5" customHeight="1" thickBot="1" x14ac:dyDescent="0.3">
      <c r="A97" s="193" t="s">
        <v>26</v>
      </c>
      <c r="B97" s="212" t="s">
        <v>63</v>
      </c>
      <c r="C97" s="75" t="s">
        <v>18</v>
      </c>
      <c r="D97" s="76"/>
      <c r="E97" s="77"/>
      <c r="F97" s="78"/>
      <c r="G97" s="78"/>
      <c r="H97" s="177">
        <f>H99+H100</f>
        <v>500</v>
      </c>
      <c r="I97" s="70">
        <f>I99+I100</f>
        <v>400</v>
      </c>
      <c r="J97" s="79">
        <f>J99+J100</f>
        <v>500</v>
      </c>
      <c r="K97" s="79">
        <f>K99+K100</f>
        <v>500</v>
      </c>
      <c r="L97" s="79">
        <f>L99+L100</f>
        <v>500</v>
      </c>
      <c r="M97" s="79">
        <f t="shared" si="3"/>
        <v>2400</v>
      </c>
    </row>
    <row r="98" spans="1:13" s="80" customFormat="1" ht="18" customHeight="1" thickBot="1" x14ac:dyDescent="0.3">
      <c r="A98" s="194"/>
      <c r="B98" s="213"/>
      <c r="C98" s="75" t="s">
        <v>12</v>
      </c>
      <c r="D98" s="76"/>
      <c r="E98" s="77"/>
      <c r="F98" s="78"/>
      <c r="G98" s="78"/>
      <c r="H98" s="177"/>
      <c r="I98" s="70"/>
      <c r="J98" s="79"/>
      <c r="K98" s="79"/>
      <c r="L98" s="79"/>
      <c r="M98" s="79"/>
    </row>
    <row r="99" spans="1:13" s="80" customFormat="1" ht="24.75" thickBot="1" x14ac:dyDescent="0.3">
      <c r="A99" s="194"/>
      <c r="B99" s="213"/>
      <c r="C99" s="81" t="s">
        <v>48</v>
      </c>
      <c r="D99" s="76">
        <v>807</v>
      </c>
      <c r="E99" s="77" t="s">
        <v>49</v>
      </c>
      <c r="F99" s="82" t="s">
        <v>187</v>
      </c>
      <c r="G99" s="78">
        <v>244</v>
      </c>
      <c r="H99" s="177">
        <v>500</v>
      </c>
      <c r="I99" s="70">
        <v>400</v>
      </c>
      <c r="J99" s="79">
        <v>500</v>
      </c>
      <c r="K99" s="79">
        <v>500</v>
      </c>
      <c r="L99" s="79">
        <v>500</v>
      </c>
      <c r="M99" s="79">
        <f t="shared" si="3"/>
        <v>2400</v>
      </c>
    </row>
    <row r="100" spans="1:13" s="80" customFormat="1" ht="18" customHeight="1" thickBot="1" x14ac:dyDescent="0.3">
      <c r="A100" s="195"/>
      <c r="B100" s="214"/>
      <c r="C100" s="75"/>
      <c r="D100" s="76"/>
      <c r="E100" s="77"/>
      <c r="F100" s="78"/>
      <c r="G100" s="78"/>
      <c r="H100" s="177"/>
      <c r="I100" s="70"/>
      <c r="J100" s="79"/>
      <c r="K100" s="79"/>
      <c r="L100" s="79"/>
      <c r="M100" s="79"/>
    </row>
    <row r="101" spans="1:13" ht="31.5" customHeight="1" thickBot="1" x14ac:dyDescent="0.3">
      <c r="A101" s="206" t="s">
        <v>27</v>
      </c>
      <c r="B101" s="206" t="s">
        <v>59</v>
      </c>
      <c r="C101" s="59" t="s">
        <v>14</v>
      </c>
      <c r="D101" s="60"/>
      <c r="E101" s="61"/>
      <c r="F101" s="62"/>
      <c r="G101" s="62"/>
      <c r="H101" s="176">
        <f>H103+H104</f>
        <v>4700</v>
      </c>
      <c r="I101" s="58">
        <f>I103+I104</f>
        <v>3672.2</v>
      </c>
      <c r="J101" s="58">
        <f>J103+J104</f>
        <v>2450</v>
      </c>
      <c r="K101" s="58">
        <f>K103+K104</f>
        <v>2450</v>
      </c>
      <c r="L101" s="58">
        <f>L103+L104</f>
        <v>2450</v>
      </c>
      <c r="M101" s="58">
        <f t="shared" si="3"/>
        <v>15722.2</v>
      </c>
    </row>
    <row r="102" spans="1:13" ht="17.25" customHeight="1" thickBot="1" x14ac:dyDescent="0.3">
      <c r="A102" s="207"/>
      <c r="B102" s="207"/>
      <c r="C102" s="59" t="s">
        <v>12</v>
      </c>
      <c r="D102" s="60"/>
      <c r="E102" s="61"/>
      <c r="F102" s="62"/>
      <c r="G102" s="62"/>
      <c r="H102" s="176"/>
      <c r="I102" s="58"/>
      <c r="J102" s="58"/>
      <c r="K102" s="58"/>
      <c r="L102" s="58"/>
      <c r="M102" s="58"/>
    </row>
    <row r="103" spans="1:13" ht="24.75" thickBot="1" x14ac:dyDescent="0.3">
      <c r="A103" s="207"/>
      <c r="B103" s="207"/>
      <c r="C103" s="63" t="s">
        <v>48</v>
      </c>
      <c r="D103" s="60">
        <v>807</v>
      </c>
      <c r="E103" s="61" t="s">
        <v>49</v>
      </c>
      <c r="F103" s="64" t="s">
        <v>64</v>
      </c>
      <c r="G103" s="62" t="s">
        <v>11</v>
      </c>
      <c r="H103" s="176">
        <f t="shared" ref="H103:L104" si="4">H107+H123+H147+H163+H191+H195+H187+H199</f>
        <v>2200</v>
      </c>
      <c r="I103" s="176">
        <f t="shared" si="4"/>
        <v>2472.1999999999998</v>
      </c>
      <c r="J103" s="176">
        <f t="shared" si="4"/>
        <v>2450</v>
      </c>
      <c r="K103" s="176">
        <f t="shared" si="4"/>
        <v>2450</v>
      </c>
      <c r="L103" s="176">
        <f t="shared" si="4"/>
        <v>2450</v>
      </c>
      <c r="M103" s="58">
        <f t="shared" si="3"/>
        <v>12022.2</v>
      </c>
    </row>
    <row r="104" spans="1:13" ht="15.75" thickBot="1" x14ac:dyDescent="0.3">
      <c r="A104" s="208"/>
      <c r="B104" s="208"/>
      <c r="C104" s="59" t="s">
        <v>60</v>
      </c>
      <c r="D104" s="60"/>
      <c r="E104" s="61" t="s">
        <v>11</v>
      </c>
      <c r="F104" s="62" t="s">
        <v>11</v>
      </c>
      <c r="G104" s="62" t="s">
        <v>11</v>
      </c>
      <c r="H104" s="176">
        <f t="shared" si="4"/>
        <v>2500</v>
      </c>
      <c r="I104" s="176">
        <f t="shared" si="4"/>
        <v>1200</v>
      </c>
      <c r="J104" s="176">
        <f t="shared" si="4"/>
        <v>0</v>
      </c>
      <c r="K104" s="176">
        <f t="shared" si="4"/>
        <v>0</v>
      </c>
      <c r="L104" s="176">
        <f t="shared" si="4"/>
        <v>0</v>
      </c>
      <c r="M104" s="58">
        <f t="shared" si="3"/>
        <v>3700</v>
      </c>
    </row>
    <row r="105" spans="1:13" s="80" customFormat="1" ht="18.75" customHeight="1" thickBot="1" x14ac:dyDescent="0.3">
      <c r="A105" s="193" t="s">
        <v>28</v>
      </c>
      <c r="B105" s="209" t="s">
        <v>181</v>
      </c>
      <c r="C105" s="75" t="s">
        <v>18</v>
      </c>
      <c r="D105" s="76"/>
      <c r="E105" s="77"/>
      <c r="F105" s="78"/>
      <c r="G105" s="78"/>
      <c r="H105" s="177">
        <f>H107+H108</f>
        <v>300</v>
      </c>
      <c r="I105" s="70">
        <f>I107+I108</f>
        <v>300</v>
      </c>
      <c r="J105" s="79">
        <f>J107+J108</f>
        <v>550</v>
      </c>
      <c r="K105" s="79">
        <f>K107+K108</f>
        <v>550</v>
      </c>
      <c r="L105" s="79">
        <f>L107+L108</f>
        <v>550</v>
      </c>
      <c r="M105" s="79">
        <f t="shared" si="3"/>
        <v>2250</v>
      </c>
    </row>
    <row r="106" spans="1:13" s="80" customFormat="1" ht="18" customHeight="1" thickBot="1" x14ac:dyDescent="0.3">
      <c r="A106" s="194"/>
      <c r="B106" s="210"/>
      <c r="C106" s="75" t="s">
        <v>12</v>
      </c>
      <c r="D106" s="76"/>
      <c r="E106" s="77"/>
      <c r="F106" s="78"/>
      <c r="G106" s="78"/>
      <c r="H106" s="177"/>
      <c r="I106" s="70"/>
      <c r="J106" s="79"/>
      <c r="K106" s="79"/>
      <c r="L106" s="79"/>
      <c r="M106" s="79"/>
    </row>
    <row r="107" spans="1:13" s="80" customFormat="1" ht="24.75" thickBot="1" x14ac:dyDescent="0.3">
      <c r="A107" s="194"/>
      <c r="B107" s="210"/>
      <c r="C107" s="81" t="s">
        <v>48</v>
      </c>
      <c r="D107" s="76">
        <v>807</v>
      </c>
      <c r="E107" s="77" t="s">
        <v>49</v>
      </c>
      <c r="F107" s="82" t="s">
        <v>188</v>
      </c>
      <c r="G107" s="78">
        <v>240</v>
      </c>
      <c r="H107" s="177">
        <f>H111+H115+H119</f>
        <v>300</v>
      </c>
      <c r="I107" s="70">
        <f>I111+I115+I119</f>
        <v>300</v>
      </c>
      <c r="J107" s="79">
        <f>J111+J115+J119</f>
        <v>550</v>
      </c>
      <c r="K107" s="79">
        <f>K111+K115+K119</f>
        <v>550</v>
      </c>
      <c r="L107" s="79">
        <f>L111+L115+L119</f>
        <v>550</v>
      </c>
      <c r="M107" s="79">
        <f t="shared" si="3"/>
        <v>2250</v>
      </c>
    </row>
    <row r="108" spans="1:13" s="80" customFormat="1" ht="15.75" customHeight="1" thickBot="1" x14ac:dyDescent="0.3">
      <c r="A108" s="195"/>
      <c r="B108" s="211"/>
      <c r="C108" s="75" t="s">
        <v>60</v>
      </c>
      <c r="D108" s="76"/>
      <c r="E108" s="77" t="s">
        <v>11</v>
      </c>
      <c r="F108" s="78" t="s">
        <v>11</v>
      </c>
      <c r="G108" s="78" t="s">
        <v>11</v>
      </c>
      <c r="H108" s="177"/>
      <c r="I108" s="70"/>
      <c r="J108" s="79"/>
      <c r="K108" s="79"/>
      <c r="L108" s="79"/>
      <c r="M108" s="79"/>
    </row>
    <row r="109" spans="1:13" ht="19.5" customHeight="1" thickBot="1" x14ac:dyDescent="0.3">
      <c r="A109" s="198" t="s">
        <v>88</v>
      </c>
      <c r="B109" s="198" t="s">
        <v>174</v>
      </c>
      <c r="C109" s="3" t="s">
        <v>18</v>
      </c>
      <c r="D109" s="2"/>
      <c r="E109" s="17"/>
      <c r="F109" s="4"/>
      <c r="G109" s="4"/>
      <c r="H109" s="177">
        <f>H111+H112</f>
        <v>0</v>
      </c>
      <c r="I109" s="70">
        <f>I111+I112</f>
        <v>150</v>
      </c>
      <c r="J109" s="74">
        <f>J111+J112</f>
        <v>250</v>
      </c>
      <c r="K109" s="74">
        <f>K111+K112</f>
        <v>250</v>
      </c>
      <c r="L109" s="74">
        <f>L111+L112</f>
        <v>250</v>
      </c>
      <c r="M109" s="57">
        <f t="shared" si="3"/>
        <v>900</v>
      </c>
    </row>
    <row r="110" spans="1:13" ht="23.25" customHeight="1" thickBot="1" x14ac:dyDescent="0.3">
      <c r="A110" s="199"/>
      <c r="B110" s="199"/>
      <c r="C110" s="3" t="s">
        <v>12</v>
      </c>
      <c r="D110" s="2"/>
      <c r="E110" s="17"/>
      <c r="F110" s="4"/>
      <c r="G110" s="4"/>
      <c r="H110" s="177"/>
      <c r="I110" s="70"/>
      <c r="J110" s="74"/>
      <c r="K110" s="74"/>
      <c r="L110" s="74"/>
      <c r="M110" s="57"/>
    </row>
    <row r="111" spans="1:13" ht="24.75" thickBot="1" x14ac:dyDescent="0.3">
      <c r="A111" s="199"/>
      <c r="B111" s="199"/>
      <c r="C111" s="12" t="s">
        <v>48</v>
      </c>
      <c r="D111" s="2">
        <v>807</v>
      </c>
      <c r="E111" s="17" t="s">
        <v>49</v>
      </c>
      <c r="F111" s="192" t="s">
        <v>188</v>
      </c>
      <c r="G111" s="4">
        <v>240</v>
      </c>
      <c r="H111" s="177">
        <v>0</v>
      </c>
      <c r="I111" s="70">
        <v>150</v>
      </c>
      <c r="J111" s="74">
        <v>250</v>
      </c>
      <c r="K111" s="74">
        <v>250</v>
      </c>
      <c r="L111" s="74">
        <v>250</v>
      </c>
      <c r="M111" s="57">
        <f t="shared" ref="M111:M149" si="5">H111+I111+L111+J111+K111</f>
        <v>900</v>
      </c>
    </row>
    <row r="112" spans="1:13" ht="15.75" thickBot="1" x14ac:dyDescent="0.3">
      <c r="A112" s="200"/>
      <c r="B112" s="200"/>
      <c r="C112" s="3" t="s">
        <v>60</v>
      </c>
      <c r="D112" s="2"/>
      <c r="E112" s="17" t="s">
        <v>11</v>
      </c>
      <c r="F112" s="4" t="s">
        <v>11</v>
      </c>
      <c r="G112" s="4" t="s">
        <v>11</v>
      </c>
      <c r="H112" s="177"/>
      <c r="I112" s="70"/>
      <c r="J112" s="74"/>
      <c r="K112" s="74"/>
      <c r="L112" s="74"/>
      <c r="M112" s="57"/>
    </row>
    <row r="113" spans="1:13" ht="19.5" customHeight="1" thickBot="1" x14ac:dyDescent="0.3">
      <c r="A113" s="198" t="s">
        <v>89</v>
      </c>
      <c r="B113" s="198" t="s">
        <v>175</v>
      </c>
      <c r="C113" s="3" t="s">
        <v>18</v>
      </c>
      <c r="D113" s="2"/>
      <c r="E113" s="17"/>
      <c r="F113" s="4"/>
      <c r="G113" s="4"/>
      <c r="H113" s="177">
        <f>H115+H116</f>
        <v>100</v>
      </c>
      <c r="I113" s="70">
        <f>I115+I116</f>
        <v>50</v>
      </c>
      <c r="J113" s="74">
        <f>J115+J116</f>
        <v>100</v>
      </c>
      <c r="K113" s="74">
        <f>K115+K116</f>
        <v>100</v>
      </c>
      <c r="L113" s="74">
        <f>L115+L116</f>
        <v>100</v>
      </c>
      <c r="M113" s="57">
        <f t="shared" si="5"/>
        <v>450</v>
      </c>
    </row>
    <row r="114" spans="1:13" ht="23.25" customHeight="1" thickBot="1" x14ac:dyDescent="0.3">
      <c r="A114" s="199"/>
      <c r="B114" s="199"/>
      <c r="C114" s="3" t="s">
        <v>12</v>
      </c>
      <c r="D114" s="2"/>
      <c r="E114" s="17"/>
      <c r="F114" s="4"/>
      <c r="G114" s="4"/>
      <c r="H114" s="177"/>
      <c r="I114" s="70"/>
      <c r="J114" s="74"/>
      <c r="K114" s="74"/>
      <c r="L114" s="74"/>
      <c r="M114" s="57"/>
    </row>
    <row r="115" spans="1:13" ht="24.75" thickBot="1" x14ac:dyDescent="0.3">
      <c r="A115" s="199"/>
      <c r="B115" s="199"/>
      <c r="C115" s="12" t="s">
        <v>48</v>
      </c>
      <c r="D115" s="2">
        <v>807</v>
      </c>
      <c r="E115" s="17" t="s">
        <v>49</v>
      </c>
      <c r="F115" s="192" t="s">
        <v>188</v>
      </c>
      <c r="G115" s="4">
        <v>240</v>
      </c>
      <c r="H115" s="177">
        <v>100</v>
      </c>
      <c r="I115" s="70">
        <v>50</v>
      </c>
      <c r="J115" s="74">
        <v>100</v>
      </c>
      <c r="K115" s="74">
        <v>100</v>
      </c>
      <c r="L115" s="74">
        <v>100</v>
      </c>
      <c r="M115" s="57">
        <f t="shared" si="5"/>
        <v>450</v>
      </c>
    </row>
    <row r="116" spans="1:13" ht="15.75" thickBot="1" x14ac:dyDescent="0.3">
      <c r="A116" s="200"/>
      <c r="B116" s="200"/>
      <c r="C116" s="3" t="s">
        <v>60</v>
      </c>
      <c r="D116" s="2"/>
      <c r="E116" s="17" t="s">
        <v>11</v>
      </c>
      <c r="F116" s="4" t="s">
        <v>11</v>
      </c>
      <c r="G116" s="4" t="s">
        <v>11</v>
      </c>
      <c r="H116" s="177"/>
      <c r="I116" s="70"/>
      <c r="J116" s="74"/>
      <c r="K116" s="74"/>
      <c r="L116" s="74"/>
      <c r="M116" s="57"/>
    </row>
    <row r="117" spans="1:13" ht="18.75" customHeight="1" thickBot="1" x14ac:dyDescent="0.3">
      <c r="A117" s="198" t="s">
        <v>90</v>
      </c>
      <c r="B117" s="198" t="s">
        <v>139</v>
      </c>
      <c r="C117" s="3" t="s">
        <v>18</v>
      </c>
      <c r="D117" s="2"/>
      <c r="E117" s="17"/>
      <c r="F117" s="4"/>
      <c r="G117" s="4"/>
      <c r="H117" s="177">
        <f>H119+H120</f>
        <v>200</v>
      </c>
      <c r="I117" s="70">
        <f>I119+I120</f>
        <v>100</v>
      </c>
      <c r="J117" s="74">
        <f>J119+J120</f>
        <v>200</v>
      </c>
      <c r="K117" s="74">
        <f>K119+K120</f>
        <v>200</v>
      </c>
      <c r="L117" s="74">
        <f>L119+L120</f>
        <v>200</v>
      </c>
      <c r="M117" s="57">
        <f t="shared" si="5"/>
        <v>900</v>
      </c>
    </row>
    <row r="118" spans="1:13" ht="23.25" customHeight="1" thickBot="1" x14ac:dyDescent="0.3">
      <c r="A118" s="199"/>
      <c r="B118" s="199"/>
      <c r="C118" s="3" t="s">
        <v>12</v>
      </c>
      <c r="D118" s="2"/>
      <c r="E118" s="17"/>
      <c r="F118" s="4"/>
      <c r="G118" s="4"/>
      <c r="H118" s="177"/>
      <c r="I118" s="70"/>
      <c r="J118" s="74"/>
      <c r="K118" s="74"/>
      <c r="L118" s="74"/>
      <c r="M118" s="57"/>
    </row>
    <row r="119" spans="1:13" ht="24.75" thickBot="1" x14ac:dyDescent="0.3">
      <c r="A119" s="199"/>
      <c r="B119" s="199"/>
      <c r="C119" s="12" t="s">
        <v>48</v>
      </c>
      <c r="D119" s="2">
        <v>807</v>
      </c>
      <c r="E119" s="17" t="s">
        <v>49</v>
      </c>
      <c r="F119" s="192" t="s">
        <v>188</v>
      </c>
      <c r="G119" s="4">
        <v>240</v>
      </c>
      <c r="H119" s="177">
        <v>200</v>
      </c>
      <c r="I119" s="70">
        <v>100</v>
      </c>
      <c r="J119" s="74">
        <v>200</v>
      </c>
      <c r="K119" s="74">
        <v>200</v>
      </c>
      <c r="L119" s="74">
        <v>200</v>
      </c>
      <c r="M119" s="57">
        <f t="shared" si="5"/>
        <v>900</v>
      </c>
    </row>
    <row r="120" spans="1:13" ht="15.75" thickBot="1" x14ac:dyDescent="0.3">
      <c r="A120" s="200"/>
      <c r="B120" s="200"/>
      <c r="C120" s="3" t="s">
        <v>60</v>
      </c>
      <c r="D120" s="2"/>
      <c r="E120" s="17" t="s">
        <v>11</v>
      </c>
      <c r="F120" s="4" t="s">
        <v>11</v>
      </c>
      <c r="G120" s="4" t="s">
        <v>11</v>
      </c>
      <c r="H120" s="177"/>
      <c r="I120" s="70"/>
      <c r="J120" s="74"/>
      <c r="K120" s="74"/>
      <c r="L120" s="74"/>
      <c r="M120" s="57"/>
    </row>
    <row r="121" spans="1:13" s="80" customFormat="1" ht="17.25" customHeight="1" thickBot="1" x14ac:dyDescent="0.3">
      <c r="A121" s="193" t="s">
        <v>29</v>
      </c>
      <c r="B121" s="209" t="s">
        <v>91</v>
      </c>
      <c r="C121" s="75" t="s">
        <v>18</v>
      </c>
      <c r="D121" s="76"/>
      <c r="E121" s="77"/>
      <c r="F121" s="78"/>
      <c r="G121" s="78"/>
      <c r="H121" s="177">
        <f>H123+H124</f>
        <v>210</v>
      </c>
      <c r="I121" s="70">
        <f>I123+I124</f>
        <v>420</v>
      </c>
      <c r="J121" s="79">
        <f>J123+J124</f>
        <v>380</v>
      </c>
      <c r="K121" s="79">
        <f>K123+K124</f>
        <v>380</v>
      </c>
      <c r="L121" s="79">
        <f>L123+L124</f>
        <v>380</v>
      </c>
      <c r="M121" s="79">
        <f t="shared" si="5"/>
        <v>1770</v>
      </c>
    </row>
    <row r="122" spans="1:13" s="80" customFormat="1" ht="18" customHeight="1" thickBot="1" x14ac:dyDescent="0.3">
      <c r="A122" s="194"/>
      <c r="B122" s="210"/>
      <c r="C122" s="75" t="s">
        <v>12</v>
      </c>
      <c r="D122" s="76"/>
      <c r="E122" s="77"/>
      <c r="F122" s="78"/>
      <c r="G122" s="78"/>
      <c r="H122" s="177"/>
      <c r="I122" s="70"/>
      <c r="J122" s="79"/>
      <c r="K122" s="79"/>
      <c r="L122" s="79"/>
      <c r="M122" s="79"/>
    </row>
    <row r="123" spans="1:13" s="80" customFormat="1" ht="24.75" thickBot="1" x14ac:dyDescent="0.3">
      <c r="A123" s="194"/>
      <c r="B123" s="210"/>
      <c r="C123" s="81" t="s">
        <v>48</v>
      </c>
      <c r="D123" s="76">
        <v>807</v>
      </c>
      <c r="E123" s="77" t="s">
        <v>49</v>
      </c>
      <c r="F123" s="82" t="s">
        <v>189</v>
      </c>
      <c r="G123" s="78">
        <v>240</v>
      </c>
      <c r="H123" s="177">
        <f>H127+H131+H135+H139+H143</f>
        <v>210</v>
      </c>
      <c r="I123" s="70">
        <f t="shared" ref="I123:L124" si="6">I127+I131+I135+I139+I143</f>
        <v>420</v>
      </c>
      <c r="J123" s="79">
        <f t="shared" si="6"/>
        <v>380</v>
      </c>
      <c r="K123" s="79">
        <f t="shared" si="6"/>
        <v>380</v>
      </c>
      <c r="L123" s="79">
        <f t="shared" si="6"/>
        <v>380</v>
      </c>
      <c r="M123" s="79">
        <f t="shared" si="5"/>
        <v>1770</v>
      </c>
    </row>
    <row r="124" spans="1:13" s="80" customFormat="1" ht="20.25" customHeight="1" thickBot="1" x14ac:dyDescent="0.3">
      <c r="A124" s="195"/>
      <c r="B124" s="211"/>
      <c r="C124" s="75" t="s">
        <v>60</v>
      </c>
      <c r="D124" s="76"/>
      <c r="E124" s="77" t="s">
        <v>11</v>
      </c>
      <c r="F124" s="78" t="s">
        <v>11</v>
      </c>
      <c r="G124" s="78" t="s">
        <v>11</v>
      </c>
      <c r="H124" s="177">
        <f>H128+H132+H136+H140+H144</f>
        <v>0</v>
      </c>
      <c r="I124" s="70">
        <f t="shared" si="6"/>
        <v>0</v>
      </c>
      <c r="J124" s="79">
        <f t="shared" si="6"/>
        <v>0</v>
      </c>
      <c r="K124" s="79">
        <f t="shared" si="6"/>
        <v>0</v>
      </c>
      <c r="L124" s="79">
        <f t="shared" si="6"/>
        <v>0</v>
      </c>
      <c r="M124" s="79">
        <f>H124+I124+L124+J124+K124</f>
        <v>0</v>
      </c>
    </row>
    <row r="125" spans="1:13" ht="18" customHeight="1" thickBot="1" x14ac:dyDescent="0.3">
      <c r="A125" s="198" t="s">
        <v>92</v>
      </c>
      <c r="B125" s="198" t="s">
        <v>176</v>
      </c>
      <c r="C125" s="3" t="s">
        <v>18</v>
      </c>
      <c r="D125" s="2"/>
      <c r="E125" s="17"/>
      <c r="F125" s="4"/>
      <c r="G125" s="4"/>
      <c r="H125" s="177">
        <f>H127+H128</f>
        <v>40</v>
      </c>
      <c r="I125" s="70">
        <f>I127+I128</f>
        <v>0</v>
      </c>
      <c r="J125" s="74">
        <f>J127+J128</f>
        <v>100</v>
      </c>
      <c r="K125" s="74">
        <f>K127+K128</f>
        <v>100</v>
      </c>
      <c r="L125" s="74">
        <f>L127+L128</f>
        <v>100</v>
      </c>
      <c r="M125" s="57">
        <f t="shared" si="5"/>
        <v>340</v>
      </c>
    </row>
    <row r="126" spans="1:13" ht="23.25" customHeight="1" thickBot="1" x14ac:dyDescent="0.3">
      <c r="A126" s="199"/>
      <c r="B126" s="199"/>
      <c r="C126" s="3" t="s">
        <v>12</v>
      </c>
      <c r="D126" s="2"/>
      <c r="E126" s="17"/>
      <c r="F126" s="4"/>
      <c r="G126" s="4"/>
      <c r="H126" s="177"/>
      <c r="I126" s="70"/>
      <c r="J126" s="74"/>
      <c r="K126" s="74"/>
      <c r="L126" s="74"/>
      <c r="M126" s="57"/>
    </row>
    <row r="127" spans="1:13" ht="24.75" thickBot="1" x14ac:dyDescent="0.3">
      <c r="A127" s="199"/>
      <c r="B127" s="199"/>
      <c r="C127" s="12" t="s">
        <v>48</v>
      </c>
      <c r="D127" s="2">
        <v>807</v>
      </c>
      <c r="E127" s="17" t="s">
        <v>49</v>
      </c>
      <c r="F127" s="192" t="s">
        <v>189</v>
      </c>
      <c r="G127" s="4">
        <v>240</v>
      </c>
      <c r="H127" s="177">
        <v>40</v>
      </c>
      <c r="I127" s="70">
        <v>0</v>
      </c>
      <c r="J127" s="74">
        <v>100</v>
      </c>
      <c r="K127" s="74">
        <v>100</v>
      </c>
      <c r="L127" s="74">
        <v>100</v>
      </c>
      <c r="M127" s="57">
        <f t="shared" si="5"/>
        <v>340</v>
      </c>
    </row>
    <row r="128" spans="1:13" ht="15.75" thickBot="1" x14ac:dyDescent="0.3">
      <c r="A128" s="200"/>
      <c r="B128" s="200"/>
      <c r="C128" s="3" t="s">
        <v>60</v>
      </c>
      <c r="D128" s="2"/>
      <c r="E128" s="17" t="s">
        <v>11</v>
      </c>
      <c r="F128" s="4" t="s">
        <v>11</v>
      </c>
      <c r="G128" s="4" t="s">
        <v>11</v>
      </c>
      <c r="H128" s="177"/>
      <c r="I128" s="70"/>
      <c r="J128" s="74"/>
      <c r="K128" s="74"/>
      <c r="L128" s="74"/>
      <c r="M128" s="57"/>
    </row>
    <row r="129" spans="1:13" ht="18.75" customHeight="1" thickBot="1" x14ac:dyDescent="0.3">
      <c r="A129" s="198" t="s">
        <v>93</v>
      </c>
      <c r="B129" s="198" t="s">
        <v>177</v>
      </c>
      <c r="C129" s="3" t="s">
        <v>18</v>
      </c>
      <c r="D129" s="2"/>
      <c r="E129" s="17"/>
      <c r="F129" s="4"/>
      <c r="G129" s="4"/>
      <c r="H129" s="177">
        <f>H131+H132</f>
        <v>50</v>
      </c>
      <c r="I129" s="70">
        <f>I131+I132</f>
        <v>200</v>
      </c>
      <c r="J129" s="74">
        <f>J131+J132</f>
        <v>50</v>
      </c>
      <c r="K129" s="74">
        <f>K131+K132</f>
        <v>50</v>
      </c>
      <c r="L129" s="74">
        <f>L131+L132</f>
        <v>50</v>
      </c>
      <c r="M129" s="57">
        <f t="shared" si="5"/>
        <v>400</v>
      </c>
    </row>
    <row r="130" spans="1:13" ht="23.25" customHeight="1" thickBot="1" x14ac:dyDescent="0.3">
      <c r="A130" s="199"/>
      <c r="B130" s="199"/>
      <c r="C130" s="3" t="s">
        <v>12</v>
      </c>
      <c r="D130" s="2"/>
      <c r="E130" s="17"/>
      <c r="F130" s="4"/>
      <c r="G130" s="4"/>
      <c r="H130" s="177"/>
      <c r="I130" s="70"/>
      <c r="J130" s="74"/>
      <c r="K130" s="74"/>
      <c r="L130" s="74"/>
      <c r="M130" s="57"/>
    </row>
    <row r="131" spans="1:13" ht="24.75" thickBot="1" x14ac:dyDescent="0.3">
      <c r="A131" s="199"/>
      <c r="B131" s="199"/>
      <c r="C131" s="12" t="s">
        <v>48</v>
      </c>
      <c r="D131" s="2">
        <v>807</v>
      </c>
      <c r="E131" s="17" t="s">
        <v>49</v>
      </c>
      <c r="F131" s="192" t="s">
        <v>189</v>
      </c>
      <c r="G131" s="4">
        <v>240</v>
      </c>
      <c r="H131" s="177">
        <v>50</v>
      </c>
      <c r="I131" s="70">
        <v>200</v>
      </c>
      <c r="J131" s="74">
        <v>50</v>
      </c>
      <c r="K131" s="74">
        <v>50</v>
      </c>
      <c r="L131" s="74">
        <v>50</v>
      </c>
      <c r="M131" s="57">
        <f t="shared" si="5"/>
        <v>400</v>
      </c>
    </row>
    <row r="132" spans="1:13" ht="15.75" thickBot="1" x14ac:dyDescent="0.3">
      <c r="A132" s="200"/>
      <c r="B132" s="200"/>
      <c r="C132" s="3" t="s">
        <v>60</v>
      </c>
      <c r="D132" s="2"/>
      <c r="E132" s="17" t="s">
        <v>11</v>
      </c>
      <c r="F132" s="4" t="s">
        <v>11</v>
      </c>
      <c r="G132" s="4" t="s">
        <v>11</v>
      </c>
      <c r="H132" s="177"/>
      <c r="I132" s="70"/>
      <c r="J132" s="74"/>
      <c r="K132" s="74"/>
      <c r="L132" s="74"/>
      <c r="M132" s="57"/>
    </row>
    <row r="133" spans="1:13" s="9" customFormat="1" ht="17.25" customHeight="1" thickBot="1" x14ac:dyDescent="0.3">
      <c r="A133" s="198" t="s">
        <v>94</v>
      </c>
      <c r="B133" s="198" t="s">
        <v>54</v>
      </c>
      <c r="C133" s="30" t="s">
        <v>18</v>
      </c>
      <c r="D133" s="31"/>
      <c r="E133" s="32"/>
      <c r="F133" s="33"/>
      <c r="G133" s="33"/>
      <c r="H133" s="177">
        <f>H135+H136</f>
        <v>100</v>
      </c>
      <c r="I133" s="70">
        <f>I135+I136</f>
        <v>200</v>
      </c>
      <c r="J133" s="74">
        <f>J135+J136</f>
        <v>200</v>
      </c>
      <c r="K133" s="74">
        <f>K135+K136</f>
        <v>200</v>
      </c>
      <c r="L133" s="74">
        <f>L135+L136</f>
        <v>200</v>
      </c>
      <c r="M133" s="57">
        <f t="shared" si="5"/>
        <v>900</v>
      </c>
    </row>
    <row r="134" spans="1:13" s="9" customFormat="1" ht="23.25" customHeight="1" thickBot="1" x14ac:dyDescent="0.3">
      <c r="A134" s="199"/>
      <c r="B134" s="199"/>
      <c r="C134" s="34" t="s">
        <v>12</v>
      </c>
      <c r="D134" s="35"/>
      <c r="E134" s="36"/>
      <c r="F134" s="37"/>
      <c r="G134" s="37"/>
      <c r="H134" s="85"/>
      <c r="I134" s="86"/>
      <c r="J134" s="84"/>
      <c r="K134" s="84"/>
      <c r="L134" s="84"/>
      <c r="M134" s="57"/>
    </row>
    <row r="135" spans="1:13" s="9" customFormat="1" ht="24.75" thickBot="1" x14ac:dyDescent="0.3">
      <c r="A135" s="199"/>
      <c r="B135" s="199"/>
      <c r="C135" s="38" t="s">
        <v>48</v>
      </c>
      <c r="D135" s="35">
        <v>807</v>
      </c>
      <c r="E135" s="36" t="s">
        <v>49</v>
      </c>
      <c r="F135" s="192" t="s">
        <v>189</v>
      </c>
      <c r="G135" s="37">
        <v>240</v>
      </c>
      <c r="H135" s="85">
        <v>100</v>
      </c>
      <c r="I135" s="86">
        <v>200</v>
      </c>
      <c r="J135" s="84">
        <v>200</v>
      </c>
      <c r="K135" s="84">
        <v>200</v>
      </c>
      <c r="L135" s="84">
        <v>200</v>
      </c>
      <c r="M135" s="57">
        <f t="shared" si="5"/>
        <v>900</v>
      </c>
    </row>
    <row r="136" spans="1:13" s="9" customFormat="1" ht="21" customHeight="1" thickBot="1" x14ac:dyDescent="0.3">
      <c r="A136" s="200"/>
      <c r="B136" s="200"/>
      <c r="C136" s="26" t="s">
        <v>60</v>
      </c>
      <c r="D136" s="27"/>
      <c r="E136" s="28" t="s">
        <v>11</v>
      </c>
      <c r="F136" s="29" t="s">
        <v>11</v>
      </c>
      <c r="G136" s="29" t="s">
        <v>11</v>
      </c>
      <c r="H136" s="178"/>
      <c r="I136" s="88"/>
      <c r="J136" s="87"/>
      <c r="K136" s="87"/>
      <c r="L136" s="87"/>
      <c r="M136" s="57"/>
    </row>
    <row r="137" spans="1:13" s="9" customFormat="1" ht="18" customHeight="1" thickBot="1" x14ac:dyDescent="0.3">
      <c r="A137" s="198" t="s">
        <v>95</v>
      </c>
      <c r="B137" s="198" t="s">
        <v>65</v>
      </c>
      <c r="C137" s="30" t="s">
        <v>18</v>
      </c>
      <c r="D137" s="31"/>
      <c r="E137" s="32"/>
      <c r="F137" s="33"/>
      <c r="G137" s="33"/>
      <c r="H137" s="177">
        <f>H139+H140</f>
        <v>20</v>
      </c>
      <c r="I137" s="70">
        <f>I139+I140</f>
        <v>20</v>
      </c>
      <c r="J137" s="74">
        <f>J139+J140</f>
        <v>30</v>
      </c>
      <c r="K137" s="74">
        <f>K139+K140</f>
        <v>30</v>
      </c>
      <c r="L137" s="74">
        <f>L139+L140</f>
        <v>30</v>
      </c>
      <c r="M137" s="57">
        <f t="shared" si="5"/>
        <v>130</v>
      </c>
    </row>
    <row r="138" spans="1:13" s="9" customFormat="1" ht="23.25" customHeight="1" thickBot="1" x14ac:dyDescent="0.3">
      <c r="A138" s="199"/>
      <c r="B138" s="199"/>
      <c r="C138" s="34" t="s">
        <v>12</v>
      </c>
      <c r="D138" s="35"/>
      <c r="E138" s="36"/>
      <c r="F138" s="37"/>
      <c r="G138" s="37"/>
      <c r="H138" s="85"/>
      <c r="I138" s="86"/>
      <c r="J138" s="84"/>
      <c r="K138" s="84"/>
      <c r="L138" s="84"/>
      <c r="M138" s="57"/>
    </row>
    <row r="139" spans="1:13" s="9" customFormat="1" ht="24.75" thickBot="1" x14ac:dyDescent="0.3">
      <c r="A139" s="199"/>
      <c r="B139" s="199"/>
      <c r="C139" s="38" t="s">
        <v>48</v>
      </c>
      <c r="D139" s="35">
        <v>807</v>
      </c>
      <c r="E139" s="36" t="s">
        <v>49</v>
      </c>
      <c r="F139" s="192" t="s">
        <v>189</v>
      </c>
      <c r="G139" s="37">
        <v>240</v>
      </c>
      <c r="H139" s="85">
        <v>20</v>
      </c>
      <c r="I139" s="86">
        <v>20</v>
      </c>
      <c r="J139" s="84">
        <v>30</v>
      </c>
      <c r="K139" s="84">
        <v>30</v>
      </c>
      <c r="L139" s="84">
        <v>30</v>
      </c>
      <c r="M139" s="57">
        <f t="shared" si="5"/>
        <v>130</v>
      </c>
    </row>
    <row r="140" spans="1:13" s="9" customFormat="1" ht="21" customHeight="1" thickBot="1" x14ac:dyDescent="0.3">
      <c r="A140" s="200"/>
      <c r="B140" s="200"/>
      <c r="C140" s="26" t="s">
        <v>60</v>
      </c>
      <c r="D140" s="27"/>
      <c r="E140" s="28" t="s">
        <v>11</v>
      </c>
      <c r="F140" s="29" t="s">
        <v>11</v>
      </c>
      <c r="G140" s="29" t="s">
        <v>11</v>
      </c>
      <c r="H140" s="178"/>
      <c r="I140" s="88"/>
      <c r="J140" s="87"/>
      <c r="K140" s="87"/>
      <c r="L140" s="87"/>
      <c r="M140" s="57"/>
    </row>
    <row r="141" spans="1:13" s="9" customFormat="1" ht="18.75" customHeight="1" thickBot="1" x14ac:dyDescent="0.3">
      <c r="A141" s="198" t="s">
        <v>96</v>
      </c>
      <c r="B141" s="198" t="s">
        <v>97</v>
      </c>
      <c r="C141" s="30" t="s">
        <v>18</v>
      </c>
      <c r="D141" s="31"/>
      <c r="E141" s="32"/>
      <c r="F141" s="33"/>
      <c r="G141" s="33"/>
      <c r="H141" s="90">
        <f>H143+H144</f>
        <v>0</v>
      </c>
      <c r="I141" s="91">
        <f>I143+I144</f>
        <v>0</v>
      </c>
      <c r="J141" s="89">
        <f>J143+J144</f>
        <v>0</v>
      </c>
      <c r="K141" s="89">
        <f>K143+K144</f>
        <v>0</v>
      </c>
      <c r="L141" s="89">
        <f>L143+L144</f>
        <v>0</v>
      </c>
      <c r="M141" s="57">
        <f t="shared" si="5"/>
        <v>0</v>
      </c>
    </row>
    <row r="142" spans="1:13" s="9" customFormat="1" ht="23.25" customHeight="1" thickBot="1" x14ac:dyDescent="0.3">
      <c r="A142" s="199"/>
      <c r="B142" s="199"/>
      <c r="C142" s="34" t="s">
        <v>12</v>
      </c>
      <c r="D142" s="35"/>
      <c r="E142" s="36"/>
      <c r="F142" s="37"/>
      <c r="G142" s="37"/>
      <c r="H142" s="85"/>
      <c r="I142" s="86"/>
      <c r="J142" s="84"/>
      <c r="K142" s="84"/>
      <c r="L142" s="84"/>
      <c r="M142" s="57"/>
    </row>
    <row r="143" spans="1:13" s="9" customFormat="1" ht="24.75" thickBot="1" x14ac:dyDescent="0.3">
      <c r="A143" s="199"/>
      <c r="B143" s="199"/>
      <c r="C143" s="38" t="s">
        <v>48</v>
      </c>
      <c r="D143" s="35">
        <v>807</v>
      </c>
      <c r="E143" s="36" t="s">
        <v>49</v>
      </c>
      <c r="F143" s="192" t="s">
        <v>189</v>
      </c>
      <c r="G143" s="37">
        <v>240</v>
      </c>
      <c r="H143" s="85">
        <v>0</v>
      </c>
      <c r="I143" s="86">
        <v>0</v>
      </c>
      <c r="J143" s="84">
        <v>0</v>
      </c>
      <c r="K143" s="84">
        <v>0</v>
      </c>
      <c r="L143" s="84">
        <v>0</v>
      </c>
      <c r="M143" s="57">
        <f t="shared" si="5"/>
        <v>0</v>
      </c>
    </row>
    <row r="144" spans="1:13" s="9" customFormat="1" ht="21" customHeight="1" thickBot="1" x14ac:dyDescent="0.3">
      <c r="A144" s="200"/>
      <c r="B144" s="200"/>
      <c r="C144" s="26" t="s">
        <v>60</v>
      </c>
      <c r="D144" s="27"/>
      <c r="E144" s="28" t="s">
        <v>11</v>
      </c>
      <c r="F144" s="29" t="s">
        <v>11</v>
      </c>
      <c r="G144" s="29" t="s">
        <v>11</v>
      </c>
      <c r="H144" s="178">
        <v>0</v>
      </c>
      <c r="I144" s="86">
        <v>0</v>
      </c>
      <c r="J144" s="84">
        <v>0</v>
      </c>
      <c r="K144" s="84">
        <v>0</v>
      </c>
      <c r="L144" s="84">
        <v>0</v>
      </c>
      <c r="M144" s="57">
        <f>H144+I144+L144+J144+K144</f>
        <v>0</v>
      </c>
    </row>
    <row r="145" spans="1:13" s="80" customFormat="1" ht="18" customHeight="1" thickBot="1" x14ac:dyDescent="0.3">
      <c r="A145" s="193" t="s">
        <v>46</v>
      </c>
      <c r="B145" s="209" t="s">
        <v>99</v>
      </c>
      <c r="C145" s="75" t="s">
        <v>18</v>
      </c>
      <c r="D145" s="76"/>
      <c r="E145" s="77"/>
      <c r="F145" s="78"/>
      <c r="G145" s="78"/>
      <c r="H145" s="177">
        <f>H147+H148</f>
        <v>150</v>
      </c>
      <c r="I145" s="70">
        <f>I147+I148</f>
        <v>300</v>
      </c>
      <c r="J145" s="79">
        <f>J147+J148</f>
        <v>300</v>
      </c>
      <c r="K145" s="79">
        <f>K147+K148</f>
        <v>300</v>
      </c>
      <c r="L145" s="79">
        <f>L147+L148</f>
        <v>300</v>
      </c>
      <c r="M145" s="79">
        <f t="shared" si="5"/>
        <v>1350</v>
      </c>
    </row>
    <row r="146" spans="1:13" s="80" customFormat="1" ht="18" customHeight="1" thickBot="1" x14ac:dyDescent="0.3">
      <c r="A146" s="194"/>
      <c r="B146" s="210"/>
      <c r="C146" s="75" t="s">
        <v>12</v>
      </c>
      <c r="D146" s="76"/>
      <c r="E146" s="77"/>
      <c r="F146" s="78"/>
      <c r="G146" s="78"/>
      <c r="H146" s="177"/>
      <c r="I146" s="70"/>
      <c r="J146" s="79"/>
      <c r="K146" s="79"/>
      <c r="L146" s="79"/>
      <c r="M146" s="79"/>
    </row>
    <row r="147" spans="1:13" s="80" customFormat="1" ht="24.75" thickBot="1" x14ac:dyDescent="0.3">
      <c r="A147" s="194"/>
      <c r="B147" s="210"/>
      <c r="C147" s="81" t="s">
        <v>48</v>
      </c>
      <c r="D147" s="76">
        <v>807</v>
      </c>
      <c r="E147" s="77" t="s">
        <v>51</v>
      </c>
      <c r="F147" s="82" t="s">
        <v>190</v>
      </c>
      <c r="G147" s="78">
        <v>240</v>
      </c>
      <c r="H147" s="70">
        <f>H151+H155+H159</f>
        <v>150</v>
      </c>
      <c r="I147" s="70">
        <f t="shared" ref="I147:L147" si="7">I151+I155+I159</f>
        <v>300</v>
      </c>
      <c r="J147" s="70">
        <f t="shared" si="7"/>
        <v>300</v>
      </c>
      <c r="K147" s="70">
        <f t="shared" si="7"/>
        <v>300</v>
      </c>
      <c r="L147" s="70">
        <f t="shared" si="7"/>
        <v>300</v>
      </c>
      <c r="M147" s="79">
        <f t="shared" si="5"/>
        <v>1350</v>
      </c>
    </row>
    <row r="148" spans="1:13" s="80" customFormat="1" ht="20.25" customHeight="1" thickBot="1" x14ac:dyDescent="0.3">
      <c r="A148" s="195"/>
      <c r="B148" s="211"/>
      <c r="C148" s="75" t="s">
        <v>60</v>
      </c>
      <c r="D148" s="76"/>
      <c r="E148" s="77" t="s">
        <v>11</v>
      </c>
      <c r="F148" s="78" t="s">
        <v>11</v>
      </c>
      <c r="G148" s="78" t="s">
        <v>11</v>
      </c>
      <c r="H148" s="177"/>
      <c r="I148" s="70"/>
      <c r="J148" s="79"/>
      <c r="K148" s="79"/>
      <c r="L148" s="79"/>
      <c r="M148" s="79"/>
    </row>
    <row r="149" spans="1:13" s="9" customFormat="1" ht="20.25" customHeight="1" thickBot="1" x14ac:dyDescent="0.3">
      <c r="A149" s="198" t="s">
        <v>98</v>
      </c>
      <c r="B149" s="198" t="s">
        <v>33</v>
      </c>
      <c r="C149" s="18" t="s">
        <v>18</v>
      </c>
      <c r="D149" s="19"/>
      <c r="E149" s="20"/>
      <c r="F149" s="21"/>
      <c r="G149" s="21"/>
      <c r="H149" s="90">
        <f>H151+H152</f>
        <v>50</v>
      </c>
      <c r="I149" s="91">
        <f>I151+I152</f>
        <v>100</v>
      </c>
      <c r="J149" s="89">
        <v>100</v>
      </c>
      <c r="K149" s="89">
        <v>100</v>
      </c>
      <c r="L149" s="89">
        <v>100</v>
      </c>
      <c r="M149" s="57">
        <f t="shared" si="5"/>
        <v>450</v>
      </c>
    </row>
    <row r="150" spans="1:13" s="9" customFormat="1" ht="20.25" customHeight="1" thickBot="1" x14ac:dyDescent="0.3">
      <c r="A150" s="199"/>
      <c r="B150" s="199"/>
      <c r="C150" s="3" t="s">
        <v>12</v>
      </c>
      <c r="D150" s="2"/>
      <c r="E150" s="17"/>
      <c r="F150" s="4"/>
      <c r="G150" s="4"/>
      <c r="H150" s="177"/>
      <c r="I150" s="70"/>
      <c r="J150" s="74"/>
      <c r="K150" s="74"/>
      <c r="L150" s="74"/>
      <c r="M150" s="57"/>
    </row>
    <row r="151" spans="1:13" s="9" customFormat="1" ht="24.75" customHeight="1" thickBot="1" x14ac:dyDescent="0.3">
      <c r="A151" s="199"/>
      <c r="B151" s="199"/>
      <c r="C151" s="22" t="s">
        <v>48</v>
      </c>
      <c r="D151" s="23">
        <v>807</v>
      </c>
      <c r="E151" s="24" t="s">
        <v>51</v>
      </c>
      <c r="F151" s="192" t="s">
        <v>190</v>
      </c>
      <c r="G151" s="25">
        <v>240</v>
      </c>
      <c r="H151" s="179">
        <v>50</v>
      </c>
      <c r="I151" s="93">
        <v>100</v>
      </c>
      <c r="J151" s="92">
        <v>100</v>
      </c>
      <c r="K151" s="92">
        <v>100</v>
      </c>
      <c r="L151" s="92">
        <v>100</v>
      </c>
      <c r="M151" s="57">
        <f t="shared" ref="M151:M223" si="8">H151+I151+L151+J151+K151</f>
        <v>450</v>
      </c>
    </row>
    <row r="152" spans="1:13" s="9" customFormat="1" ht="20.25" customHeight="1" thickBot="1" x14ac:dyDescent="0.3">
      <c r="A152" s="200"/>
      <c r="B152" s="200"/>
      <c r="C152" s="26" t="s">
        <v>60</v>
      </c>
      <c r="D152" s="27"/>
      <c r="E152" s="28" t="s">
        <v>11</v>
      </c>
      <c r="F152" s="29" t="s">
        <v>11</v>
      </c>
      <c r="G152" s="29" t="s">
        <v>11</v>
      </c>
      <c r="H152" s="178"/>
      <c r="I152" s="88"/>
      <c r="J152" s="87"/>
      <c r="K152" s="87"/>
      <c r="L152" s="87"/>
      <c r="M152" s="57"/>
    </row>
    <row r="153" spans="1:13" s="9" customFormat="1" ht="19.5" customHeight="1" thickBot="1" x14ac:dyDescent="0.3">
      <c r="A153" s="198" t="s">
        <v>149</v>
      </c>
      <c r="B153" s="198" t="s">
        <v>150</v>
      </c>
      <c r="C153" s="18" t="s">
        <v>18</v>
      </c>
      <c r="D153" s="19"/>
      <c r="E153" s="20"/>
      <c r="F153" s="21"/>
      <c r="G153" s="21"/>
      <c r="H153" s="90">
        <f>H155+H156</f>
        <v>100</v>
      </c>
      <c r="I153" s="91">
        <f>I155+I156</f>
        <v>100</v>
      </c>
      <c r="J153" s="89">
        <f>J155+J156</f>
        <v>100</v>
      </c>
      <c r="K153" s="89">
        <f>K155+K156</f>
        <v>100</v>
      </c>
      <c r="L153" s="89">
        <f>L155+L156</f>
        <v>100</v>
      </c>
      <c r="M153" s="57">
        <f t="shared" ref="M153" si="9">H153+I153+L153+J153+K153</f>
        <v>500</v>
      </c>
    </row>
    <row r="154" spans="1:13" s="9" customFormat="1" ht="19.5" customHeight="1" thickBot="1" x14ac:dyDescent="0.3">
      <c r="A154" s="199"/>
      <c r="B154" s="199"/>
      <c r="C154" s="3" t="s">
        <v>12</v>
      </c>
      <c r="D154" s="2"/>
      <c r="E154" s="17"/>
      <c r="F154" s="4"/>
      <c r="G154" s="4"/>
      <c r="H154" s="177"/>
      <c r="I154" s="70"/>
      <c r="J154" s="74"/>
      <c r="K154" s="74"/>
      <c r="L154" s="74"/>
      <c r="M154" s="57"/>
    </row>
    <row r="155" spans="1:13" s="9" customFormat="1" ht="19.5" customHeight="1" thickBot="1" x14ac:dyDescent="0.3">
      <c r="A155" s="199"/>
      <c r="B155" s="199"/>
      <c r="C155" s="22" t="s">
        <v>48</v>
      </c>
      <c r="D155" s="23">
        <v>807</v>
      </c>
      <c r="E155" s="24" t="s">
        <v>51</v>
      </c>
      <c r="F155" s="192" t="s">
        <v>190</v>
      </c>
      <c r="G155" s="25">
        <v>240</v>
      </c>
      <c r="H155" s="179">
        <v>100</v>
      </c>
      <c r="I155" s="93">
        <v>100</v>
      </c>
      <c r="J155" s="92">
        <v>100</v>
      </c>
      <c r="K155" s="92">
        <v>100</v>
      </c>
      <c r="L155" s="92">
        <v>100</v>
      </c>
      <c r="M155" s="57">
        <f t="shared" ref="M155" si="10">H155+I155+L155+J155+K155</f>
        <v>500</v>
      </c>
    </row>
    <row r="156" spans="1:13" s="9" customFormat="1" ht="19.5" customHeight="1" thickBot="1" x14ac:dyDescent="0.3">
      <c r="A156" s="200"/>
      <c r="B156" s="200"/>
      <c r="C156" s="26" t="s">
        <v>60</v>
      </c>
      <c r="D156" s="27"/>
      <c r="E156" s="28" t="s">
        <v>11</v>
      </c>
      <c r="F156" s="29" t="s">
        <v>11</v>
      </c>
      <c r="G156" s="29" t="s">
        <v>11</v>
      </c>
      <c r="H156" s="178"/>
      <c r="I156" s="88"/>
      <c r="J156" s="87"/>
      <c r="K156" s="87"/>
      <c r="L156" s="87"/>
      <c r="M156" s="57"/>
    </row>
    <row r="157" spans="1:13" s="9" customFormat="1" ht="19.5" customHeight="1" thickBot="1" x14ac:dyDescent="0.3">
      <c r="A157" s="198" t="s">
        <v>182</v>
      </c>
      <c r="B157" s="198" t="s">
        <v>183</v>
      </c>
      <c r="C157" s="18" t="s">
        <v>18</v>
      </c>
      <c r="D157" s="19"/>
      <c r="E157" s="20"/>
      <c r="F157" s="21"/>
      <c r="G157" s="21"/>
      <c r="H157" s="90">
        <f>H159+H160</f>
        <v>0</v>
      </c>
      <c r="I157" s="91">
        <f>I159+I160</f>
        <v>100</v>
      </c>
      <c r="J157" s="89">
        <f>J159+J160</f>
        <v>100</v>
      </c>
      <c r="K157" s="89">
        <f>K159+K160</f>
        <v>100</v>
      </c>
      <c r="L157" s="89">
        <f>L159+L160</f>
        <v>100</v>
      </c>
      <c r="M157" s="57">
        <f t="shared" ref="M157" si="11">H157+I157+L157+J157+K157</f>
        <v>400</v>
      </c>
    </row>
    <row r="158" spans="1:13" s="9" customFormat="1" ht="19.5" customHeight="1" thickBot="1" x14ac:dyDescent="0.3">
      <c r="A158" s="199"/>
      <c r="B158" s="199"/>
      <c r="C158" s="3" t="s">
        <v>12</v>
      </c>
      <c r="D158" s="2"/>
      <c r="E158" s="17"/>
      <c r="F158" s="4"/>
      <c r="G158" s="4"/>
      <c r="H158" s="177"/>
      <c r="I158" s="70"/>
      <c r="J158" s="74"/>
      <c r="K158" s="74"/>
      <c r="L158" s="74"/>
      <c r="M158" s="57"/>
    </row>
    <row r="159" spans="1:13" s="9" customFormat="1" ht="19.5" customHeight="1" thickBot="1" x14ac:dyDescent="0.3">
      <c r="A159" s="199"/>
      <c r="B159" s="199"/>
      <c r="C159" s="22" t="s">
        <v>48</v>
      </c>
      <c r="D159" s="23">
        <v>807</v>
      </c>
      <c r="E159" s="24" t="s">
        <v>51</v>
      </c>
      <c r="F159" s="192" t="s">
        <v>190</v>
      </c>
      <c r="G159" s="25">
        <v>240</v>
      </c>
      <c r="H159" s="179">
        <v>0</v>
      </c>
      <c r="I159" s="93">
        <v>100</v>
      </c>
      <c r="J159" s="92">
        <v>100</v>
      </c>
      <c r="K159" s="92">
        <v>100</v>
      </c>
      <c r="L159" s="92">
        <v>100</v>
      </c>
      <c r="M159" s="57">
        <f t="shared" ref="M159" si="12">H159+I159+L159+J159+K159</f>
        <v>400</v>
      </c>
    </row>
    <row r="160" spans="1:13" s="9" customFormat="1" ht="19.5" customHeight="1" thickBot="1" x14ac:dyDescent="0.3">
      <c r="A160" s="200"/>
      <c r="B160" s="200"/>
      <c r="C160" s="26" t="s">
        <v>60</v>
      </c>
      <c r="D160" s="27"/>
      <c r="E160" s="28" t="s">
        <v>11</v>
      </c>
      <c r="F160" s="29" t="s">
        <v>11</v>
      </c>
      <c r="G160" s="29" t="s">
        <v>11</v>
      </c>
      <c r="H160" s="178"/>
      <c r="I160" s="88"/>
      <c r="J160" s="87"/>
      <c r="K160" s="87"/>
      <c r="L160" s="87"/>
      <c r="M160" s="57"/>
    </row>
    <row r="161" spans="1:13" s="80" customFormat="1" ht="19.5" customHeight="1" thickBot="1" x14ac:dyDescent="0.3">
      <c r="A161" s="193" t="s">
        <v>47</v>
      </c>
      <c r="B161" s="209" t="s">
        <v>101</v>
      </c>
      <c r="C161" s="75" t="s">
        <v>18</v>
      </c>
      <c r="D161" s="76"/>
      <c r="E161" s="77"/>
      <c r="F161" s="78"/>
      <c r="G161" s="78"/>
      <c r="H161" s="177">
        <f>H163+H164</f>
        <v>1047.8</v>
      </c>
      <c r="I161" s="70">
        <f>I163+I164</f>
        <v>1290</v>
      </c>
      <c r="J161" s="79">
        <f>J163+J164</f>
        <v>1120</v>
      </c>
      <c r="K161" s="79">
        <f>K163+K164</f>
        <v>1120</v>
      </c>
      <c r="L161" s="79">
        <f>L163+L164</f>
        <v>1120</v>
      </c>
      <c r="M161" s="79">
        <f t="shared" si="8"/>
        <v>5697.8</v>
      </c>
    </row>
    <row r="162" spans="1:13" s="80" customFormat="1" ht="18" customHeight="1" thickBot="1" x14ac:dyDescent="0.3">
      <c r="A162" s="194"/>
      <c r="B162" s="210"/>
      <c r="C162" s="75" t="s">
        <v>12</v>
      </c>
      <c r="D162" s="76"/>
      <c r="E162" s="77"/>
      <c r="F162" s="78"/>
      <c r="G162" s="78"/>
      <c r="H162" s="177"/>
      <c r="I162" s="70"/>
      <c r="J162" s="79"/>
      <c r="K162" s="79"/>
      <c r="L162" s="79"/>
      <c r="M162" s="79"/>
    </row>
    <row r="163" spans="1:13" s="80" customFormat="1" ht="24.75" thickBot="1" x14ac:dyDescent="0.3">
      <c r="A163" s="194"/>
      <c r="B163" s="210"/>
      <c r="C163" s="81" t="s">
        <v>48</v>
      </c>
      <c r="D163" s="76">
        <v>807</v>
      </c>
      <c r="E163" s="77" t="s">
        <v>49</v>
      </c>
      <c r="F163" s="82" t="s">
        <v>191</v>
      </c>
      <c r="G163" s="78">
        <v>240</v>
      </c>
      <c r="H163" s="177">
        <f>H167+H171+H175+H179+H183</f>
        <v>1047.8</v>
      </c>
      <c r="I163" s="88">
        <f t="shared" ref="I163:L164" si="13">I167+I171+I175+I179+I183</f>
        <v>1290</v>
      </c>
      <c r="J163" s="79">
        <f t="shared" si="13"/>
        <v>1120</v>
      </c>
      <c r="K163" s="79">
        <f t="shared" si="13"/>
        <v>1120</v>
      </c>
      <c r="L163" s="79">
        <f t="shared" si="13"/>
        <v>1120</v>
      </c>
      <c r="M163" s="79">
        <f t="shared" ref="M163" si="14">M167+M171+M175+M179</f>
        <v>5297.8</v>
      </c>
    </row>
    <row r="164" spans="1:13" s="80" customFormat="1" ht="20.25" customHeight="1" thickBot="1" x14ac:dyDescent="0.3">
      <c r="A164" s="195"/>
      <c r="B164" s="211"/>
      <c r="C164" s="75" t="s">
        <v>60</v>
      </c>
      <c r="D164" s="76"/>
      <c r="E164" s="77" t="s">
        <v>11</v>
      </c>
      <c r="F164" s="78" t="s">
        <v>11</v>
      </c>
      <c r="G164" s="78" t="s">
        <v>11</v>
      </c>
      <c r="H164" s="177">
        <f>H168+H172+H176+H180+H184</f>
        <v>0</v>
      </c>
      <c r="I164" s="88">
        <f t="shared" si="13"/>
        <v>0</v>
      </c>
      <c r="J164" s="79">
        <f t="shared" si="13"/>
        <v>0</v>
      </c>
      <c r="K164" s="79">
        <f t="shared" si="13"/>
        <v>0</v>
      </c>
      <c r="L164" s="79">
        <f t="shared" si="13"/>
        <v>0</v>
      </c>
      <c r="M164" s="79">
        <f>M168+M172+M176+M20</f>
        <v>16142.9</v>
      </c>
    </row>
    <row r="165" spans="1:13" s="9" customFormat="1" ht="19.5" customHeight="1" thickBot="1" x14ac:dyDescent="0.3">
      <c r="A165" s="198" t="s">
        <v>100</v>
      </c>
      <c r="B165" s="198" t="s">
        <v>151</v>
      </c>
      <c r="C165" s="3" t="s">
        <v>18</v>
      </c>
      <c r="D165" s="2"/>
      <c r="E165" s="17"/>
      <c r="F165" s="4"/>
      <c r="G165" s="4"/>
      <c r="H165" s="90">
        <f>H167+H168</f>
        <v>300</v>
      </c>
      <c r="I165" s="91">
        <f>I167+I168</f>
        <v>300</v>
      </c>
      <c r="J165" s="89">
        <f>J167+J168</f>
        <v>300</v>
      </c>
      <c r="K165" s="89">
        <f>K167+K168</f>
        <v>300</v>
      </c>
      <c r="L165" s="89">
        <f>L167+L168</f>
        <v>300</v>
      </c>
      <c r="M165" s="57">
        <f t="shared" si="8"/>
        <v>1500</v>
      </c>
    </row>
    <row r="166" spans="1:13" s="9" customFormat="1" ht="23.25" customHeight="1" thickBot="1" x14ac:dyDescent="0.3">
      <c r="A166" s="199"/>
      <c r="B166" s="199"/>
      <c r="C166" s="3" t="s">
        <v>12</v>
      </c>
      <c r="D166" s="2"/>
      <c r="E166" s="17"/>
      <c r="F166" s="4"/>
      <c r="G166" s="4"/>
      <c r="H166" s="177"/>
      <c r="I166" s="70"/>
      <c r="J166" s="74"/>
      <c r="K166" s="74"/>
      <c r="L166" s="74"/>
      <c r="M166" s="57"/>
    </row>
    <row r="167" spans="1:13" s="9" customFormat="1" ht="24.75" thickBot="1" x14ac:dyDescent="0.3">
      <c r="A167" s="199"/>
      <c r="B167" s="199"/>
      <c r="C167" s="12" t="s">
        <v>48</v>
      </c>
      <c r="D167" s="2">
        <v>807</v>
      </c>
      <c r="E167" s="17" t="s">
        <v>49</v>
      </c>
      <c r="F167" s="192" t="s">
        <v>191</v>
      </c>
      <c r="G167" s="4">
        <v>240</v>
      </c>
      <c r="H167" s="177">
        <v>300</v>
      </c>
      <c r="I167" s="70">
        <v>300</v>
      </c>
      <c r="J167" s="74">
        <v>300</v>
      </c>
      <c r="K167" s="74">
        <v>300</v>
      </c>
      <c r="L167" s="74">
        <v>300</v>
      </c>
      <c r="M167" s="57">
        <f t="shared" si="8"/>
        <v>1500</v>
      </c>
    </row>
    <row r="168" spans="1:13" s="9" customFormat="1" ht="15.75" customHeight="1" thickBot="1" x14ac:dyDescent="0.3">
      <c r="A168" s="200"/>
      <c r="B168" s="200"/>
      <c r="C168" s="3" t="s">
        <v>60</v>
      </c>
      <c r="D168" s="2"/>
      <c r="E168" s="17" t="s">
        <v>11</v>
      </c>
      <c r="F168" s="4" t="s">
        <v>11</v>
      </c>
      <c r="G168" s="4" t="s">
        <v>11</v>
      </c>
      <c r="H168" s="177"/>
      <c r="I168" s="70"/>
      <c r="J168" s="74"/>
      <c r="K168" s="74"/>
      <c r="L168" s="74"/>
      <c r="M168" s="57"/>
    </row>
    <row r="169" spans="1:13" s="9" customFormat="1" ht="20.25" customHeight="1" thickBot="1" x14ac:dyDescent="0.3">
      <c r="A169" s="198" t="s">
        <v>152</v>
      </c>
      <c r="B169" s="198" t="s">
        <v>140</v>
      </c>
      <c r="C169" s="30" t="s">
        <v>18</v>
      </c>
      <c r="D169" s="31"/>
      <c r="E169" s="32"/>
      <c r="F169" s="33"/>
      <c r="G169" s="33"/>
      <c r="H169" s="90">
        <f>H171+H172</f>
        <v>0</v>
      </c>
      <c r="I169" s="91">
        <f>I171+I172</f>
        <v>50</v>
      </c>
      <c r="J169" s="89">
        <f>J171+J172</f>
        <v>0</v>
      </c>
      <c r="K169" s="89">
        <f>K171+K172</f>
        <v>0</v>
      </c>
      <c r="L169" s="89">
        <f>L171+L172</f>
        <v>0</v>
      </c>
      <c r="M169" s="57">
        <f t="shared" si="8"/>
        <v>50</v>
      </c>
    </row>
    <row r="170" spans="1:13" s="9" customFormat="1" ht="21.75" customHeight="1" thickBot="1" x14ac:dyDescent="0.3">
      <c r="A170" s="199"/>
      <c r="B170" s="199"/>
      <c r="C170" s="34" t="s">
        <v>12</v>
      </c>
      <c r="D170" s="35"/>
      <c r="E170" s="36"/>
      <c r="F170" s="37"/>
      <c r="G170" s="37"/>
      <c r="H170" s="85"/>
      <c r="I170" s="86"/>
      <c r="J170" s="84"/>
      <c r="K170" s="84"/>
      <c r="L170" s="84"/>
      <c r="M170" s="57"/>
    </row>
    <row r="171" spans="1:13" s="9" customFormat="1" ht="30" customHeight="1" thickBot="1" x14ac:dyDescent="0.3">
      <c r="A171" s="199"/>
      <c r="B171" s="199"/>
      <c r="C171" s="38" t="s">
        <v>48</v>
      </c>
      <c r="D171" s="35">
        <v>807</v>
      </c>
      <c r="E171" s="36" t="s">
        <v>49</v>
      </c>
      <c r="F171" s="192" t="s">
        <v>191</v>
      </c>
      <c r="G171" s="37">
        <v>240</v>
      </c>
      <c r="H171" s="85">
        <v>0</v>
      </c>
      <c r="I171" s="86">
        <v>50</v>
      </c>
      <c r="J171" s="84">
        <v>0</v>
      </c>
      <c r="K171" s="84">
        <v>0</v>
      </c>
      <c r="L171" s="84">
        <v>0</v>
      </c>
      <c r="M171" s="57">
        <f t="shared" si="8"/>
        <v>50</v>
      </c>
    </row>
    <row r="172" spans="1:13" s="9" customFormat="1" ht="20.25" customHeight="1" thickBot="1" x14ac:dyDescent="0.3">
      <c r="A172" s="200"/>
      <c r="B172" s="200"/>
      <c r="C172" s="26" t="s">
        <v>60</v>
      </c>
      <c r="D172" s="27"/>
      <c r="E172" s="28" t="s">
        <v>11</v>
      </c>
      <c r="F172" s="29" t="s">
        <v>11</v>
      </c>
      <c r="G172" s="29" t="s">
        <v>11</v>
      </c>
      <c r="H172" s="178"/>
      <c r="I172" s="88"/>
      <c r="J172" s="87"/>
      <c r="K172" s="87"/>
      <c r="L172" s="87"/>
      <c r="M172" s="57"/>
    </row>
    <row r="173" spans="1:13" s="9" customFormat="1" ht="19.5" customHeight="1" thickBot="1" x14ac:dyDescent="0.3">
      <c r="A173" s="198" t="s">
        <v>153</v>
      </c>
      <c r="B173" s="198" t="s">
        <v>144</v>
      </c>
      <c r="C173" s="30" t="s">
        <v>18</v>
      </c>
      <c r="D173" s="31"/>
      <c r="E173" s="32"/>
      <c r="F173" s="33"/>
      <c r="G173" s="33"/>
      <c r="H173" s="90">
        <f>H175+H176</f>
        <v>407.8</v>
      </c>
      <c r="I173" s="91">
        <f>I175+I176</f>
        <v>800</v>
      </c>
      <c r="J173" s="89">
        <f>J175+J176</f>
        <v>800</v>
      </c>
      <c r="K173" s="89">
        <f>K175+K176</f>
        <v>800</v>
      </c>
      <c r="L173" s="89">
        <f>L175+L176</f>
        <v>800</v>
      </c>
      <c r="M173" s="57">
        <f t="shared" si="8"/>
        <v>3607.8</v>
      </c>
    </row>
    <row r="174" spans="1:13" s="9" customFormat="1" ht="23.25" customHeight="1" thickBot="1" x14ac:dyDescent="0.3">
      <c r="A174" s="199"/>
      <c r="B174" s="199"/>
      <c r="C174" s="34" t="s">
        <v>12</v>
      </c>
      <c r="D174" s="35"/>
      <c r="E174" s="36"/>
      <c r="F174" s="37"/>
      <c r="G174" s="37"/>
      <c r="H174" s="85"/>
      <c r="I174" s="86"/>
      <c r="J174" s="84"/>
      <c r="K174" s="84"/>
      <c r="L174" s="84"/>
      <c r="M174" s="57"/>
    </row>
    <row r="175" spans="1:13" s="9" customFormat="1" ht="24.75" thickBot="1" x14ac:dyDescent="0.3">
      <c r="A175" s="199"/>
      <c r="B175" s="199"/>
      <c r="C175" s="38" t="s">
        <v>48</v>
      </c>
      <c r="D175" s="35">
        <v>807</v>
      </c>
      <c r="E175" s="36" t="s">
        <v>49</v>
      </c>
      <c r="F175" s="192" t="s">
        <v>191</v>
      </c>
      <c r="G175" s="37">
        <v>240</v>
      </c>
      <c r="H175" s="85">
        <v>407.8</v>
      </c>
      <c r="I175" s="86">
        <v>800</v>
      </c>
      <c r="J175" s="84">
        <v>800</v>
      </c>
      <c r="K175" s="84">
        <v>800</v>
      </c>
      <c r="L175" s="84">
        <v>800</v>
      </c>
      <c r="M175" s="57">
        <f t="shared" si="8"/>
        <v>3607.8</v>
      </c>
    </row>
    <row r="176" spans="1:13" s="9" customFormat="1" ht="19.5" customHeight="1" thickBot="1" x14ac:dyDescent="0.3">
      <c r="A176" s="200"/>
      <c r="B176" s="200"/>
      <c r="C176" s="26" t="s">
        <v>60</v>
      </c>
      <c r="D176" s="27"/>
      <c r="E176" s="28" t="s">
        <v>11</v>
      </c>
      <c r="F176" s="29" t="s">
        <v>11</v>
      </c>
      <c r="G176" s="29" t="s">
        <v>11</v>
      </c>
      <c r="H176" s="178"/>
      <c r="I176" s="88"/>
      <c r="J176" s="87"/>
      <c r="K176" s="87"/>
      <c r="L176" s="87"/>
      <c r="M176" s="57"/>
    </row>
    <row r="177" spans="1:13" s="9" customFormat="1" ht="19.5" customHeight="1" thickBot="1" x14ac:dyDescent="0.3">
      <c r="A177" s="198" t="s">
        <v>154</v>
      </c>
      <c r="B177" s="198" t="s">
        <v>66</v>
      </c>
      <c r="C177" s="30" t="s">
        <v>18</v>
      </c>
      <c r="D177" s="31"/>
      <c r="E177" s="32"/>
      <c r="F177" s="33"/>
      <c r="G177" s="33"/>
      <c r="H177" s="90">
        <f>H179+H180</f>
        <v>40</v>
      </c>
      <c r="I177" s="91">
        <f>I179+I180</f>
        <v>40</v>
      </c>
      <c r="J177" s="89">
        <f>J179+J180</f>
        <v>20</v>
      </c>
      <c r="K177" s="89">
        <f>K179+K180</f>
        <v>20</v>
      </c>
      <c r="L177" s="89">
        <v>0</v>
      </c>
      <c r="M177" s="57">
        <f t="shared" si="8"/>
        <v>120</v>
      </c>
    </row>
    <row r="178" spans="1:13" s="9" customFormat="1" ht="18" customHeight="1" thickBot="1" x14ac:dyDescent="0.3">
      <c r="A178" s="199"/>
      <c r="B178" s="199"/>
      <c r="C178" s="34" t="s">
        <v>12</v>
      </c>
      <c r="D178" s="35"/>
      <c r="E178" s="36"/>
      <c r="F178" s="37"/>
      <c r="G178" s="37"/>
      <c r="H178" s="85"/>
      <c r="I178" s="86"/>
      <c r="J178" s="84"/>
      <c r="K178" s="84"/>
      <c r="L178" s="84"/>
      <c r="M178" s="57"/>
    </row>
    <row r="179" spans="1:13" s="9" customFormat="1" ht="24.75" thickBot="1" x14ac:dyDescent="0.3">
      <c r="A179" s="199"/>
      <c r="B179" s="199"/>
      <c r="C179" s="38" t="s">
        <v>48</v>
      </c>
      <c r="D179" s="35">
        <v>807</v>
      </c>
      <c r="E179" s="36" t="s">
        <v>49</v>
      </c>
      <c r="F179" s="192" t="s">
        <v>191</v>
      </c>
      <c r="G179" s="37">
        <v>240</v>
      </c>
      <c r="H179" s="85">
        <v>40</v>
      </c>
      <c r="I179" s="86">
        <v>40</v>
      </c>
      <c r="J179" s="84">
        <v>20</v>
      </c>
      <c r="K179" s="84">
        <v>20</v>
      </c>
      <c r="L179" s="84">
        <v>20</v>
      </c>
      <c r="M179" s="57">
        <f t="shared" si="8"/>
        <v>140</v>
      </c>
    </row>
    <row r="180" spans="1:13" s="9" customFormat="1" ht="21" customHeight="1" thickBot="1" x14ac:dyDescent="0.3">
      <c r="A180" s="200"/>
      <c r="B180" s="200"/>
      <c r="C180" s="26" t="s">
        <v>60</v>
      </c>
      <c r="D180" s="27"/>
      <c r="E180" s="28" t="s">
        <v>11</v>
      </c>
      <c r="F180" s="29" t="s">
        <v>11</v>
      </c>
      <c r="G180" s="29" t="s">
        <v>11</v>
      </c>
      <c r="H180" s="178"/>
      <c r="I180" s="88"/>
      <c r="J180" s="87"/>
      <c r="K180" s="87"/>
      <c r="L180" s="87"/>
      <c r="M180" s="57"/>
    </row>
    <row r="181" spans="1:13" s="9" customFormat="1" ht="19.5" customHeight="1" thickBot="1" x14ac:dyDescent="0.3">
      <c r="A181" s="198" t="s">
        <v>169</v>
      </c>
      <c r="B181" s="198" t="s">
        <v>178</v>
      </c>
      <c r="C181" s="30" t="s">
        <v>18</v>
      </c>
      <c r="D181" s="31"/>
      <c r="E181" s="32"/>
      <c r="F181" s="33"/>
      <c r="G181" s="33"/>
      <c r="H181" s="90">
        <f>H183+H184</f>
        <v>300</v>
      </c>
      <c r="I181" s="91">
        <f>I183+I184</f>
        <v>100</v>
      </c>
      <c r="J181" s="89">
        <f>J183+J184</f>
        <v>0</v>
      </c>
      <c r="K181" s="89">
        <f>K183+K184</f>
        <v>0</v>
      </c>
      <c r="L181" s="89">
        <v>0</v>
      </c>
      <c r="M181" s="57">
        <f t="shared" ref="M181" si="15">H181+I181+L181+J181+K181</f>
        <v>400</v>
      </c>
    </row>
    <row r="182" spans="1:13" s="9" customFormat="1" ht="18" customHeight="1" thickBot="1" x14ac:dyDescent="0.3">
      <c r="A182" s="199"/>
      <c r="B182" s="199"/>
      <c r="C182" s="34" t="s">
        <v>12</v>
      </c>
      <c r="D182" s="35"/>
      <c r="E182" s="36"/>
      <c r="F182" s="37"/>
      <c r="G182" s="37"/>
      <c r="H182" s="85"/>
      <c r="I182" s="86"/>
      <c r="J182" s="84"/>
      <c r="K182" s="84"/>
      <c r="L182" s="84"/>
      <c r="M182" s="57"/>
    </row>
    <row r="183" spans="1:13" s="9" customFormat="1" ht="24.75" thickBot="1" x14ac:dyDescent="0.3">
      <c r="A183" s="199"/>
      <c r="B183" s="199"/>
      <c r="C183" s="38" t="s">
        <v>48</v>
      </c>
      <c r="D183" s="35">
        <v>807</v>
      </c>
      <c r="E183" s="36" t="s">
        <v>49</v>
      </c>
      <c r="F183" s="192" t="s">
        <v>191</v>
      </c>
      <c r="G183" s="37">
        <v>240</v>
      </c>
      <c r="H183" s="85">
        <v>300</v>
      </c>
      <c r="I183" s="86">
        <v>100</v>
      </c>
      <c r="J183" s="84">
        <v>0</v>
      </c>
      <c r="K183" s="84">
        <v>0</v>
      </c>
      <c r="L183" s="84">
        <v>0</v>
      </c>
      <c r="M183" s="57">
        <f t="shared" ref="M183" si="16">H183+I183+L183+J183+K183</f>
        <v>400</v>
      </c>
    </row>
    <row r="184" spans="1:13" s="9" customFormat="1" ht="21" customHeight="1" thickBot="1" x14ac:dyDescent="0.3">
      <c r="A184" s="200"/>
      <c r="B184" s="200"/>
      <c r="C184" s="26" t="s">
        <v>60</v>
      </c>
      <c r="D184" s="27"/>
      <c r="E184" s="28" t="s">
        <v>11</v>
      </c>
      <c r="F184" s="29" t="s">
        <v>11</v>
      </c>
      <c r="G184" s="29" t="s">
        <v>11</v>
      </c>
      <c r="H184" s="178"/>
      <c r="I184" s="88"/>
      <c r="J184" s="87"/>
      <c r="K184" s="87"/>
      <c r="L184" s="87"/>
      <c r="M184" s="57"/>
    </row>
    <row r="185" spans="1:13" s="99" customFormat="1" ht="18.75" customHeight="1" thickBot="1" x14ac:dyDescent="0.3">
      <c r="A185" s="193" t="s">
        <v>155</v>
      </c>
      <c r="B185" s="193" t="s">
        <v>146</v>
      </c>
      <c r="C185" s="94" t="s">
        <v>18</v>
      </c>
      <c r="D185" s="95"/>
      <c r="E185" s="96"/>
      <c r="F185" s="97"/>
      <c r="G185" s="97"/>
      <c r="H185" s="90">
        <f>H187+H188</f>
        <v>100</v>
      </c>
      <c r="I185" s="91">
        <f>I187+I188</f>
        <v>150</v>
      </c>
      <c r="J185" s="98">
        <f>J187+J188</f>
        <v>100</v>
      </c>
      <c r="K185" s="98">
        <f>K187+K188</f>
        <v>100</v>
      </c>
      <c r="L185" s="98">
        <f>L187+L188</f>
        <v>100</v>
      </c>
      <c r="M185" s="110">
        <f t="shared" si="8"/>
        <v>550</v>
      </c>
    </row>
    <row r="186" spans="1:13" s="99" customFormat="1" ht="23.25" customHeight="1" thickBot="1" x14ac:dyDescent="0.3">
      <c r="A186" s="194"/>
      <c r="B186" s="194"/>
      <c r="C186" s="100" t="s">
        <v>12</v>
      </c>
      <c r="D186" s="101"/>
      <c r="E186" s="102"/>
      <c r="F186" s="103"/>
      <c r="G186" s="103"/>
      <c r="H186" s="85"/>
      <c r="I186" s="86"/>
      <c r="J186" s="104"/>
      <c r="K186" s="104"/>
      <c r="L186" s="104"/>
      <c r="M186" s="110"/>
    </row>
    <row r="187" spans="1:13" s="99" customFormat="1" ht="24.75" thickBot="1" x14ac:dyDescent="0.3">
      <c r="A187" s="194"/>
      <c r="B187" s="194"/>
      <c r="C187" s="105" t="s">
        <v>48</v>
      </c>
      <c r="D187" s="101">
        <v>807</v>
      </c>
      <c r="E187" s="102" t="s">
        <v>156</v>
      </c>
      <c r="F187" s="82" t="s">
        <v>192</v>
      </c>
      <c r="G187" s="103">
        <v>240</v>
      </c>
      <c r="H187" s="85">
        <v>100</v>
      </c>
      <c r="I187" s="86">
        <v>150</v>
      </c>
      <c r="J187" s="104">
        <v>100</v>
      </c>
      <c r="K187" s="104">
        <v>100</v>
      </c>
      <c r="L187" s="104">
        <v>100</v>
      </c>
      <c r="M187" s="110">
        <f t="shared" si="8"/>
        <v>550</v>
      </c>
    </row>
    <row r="188" spans="1:13" s="99" customFormat="1" ht="15" customHeight="1" thickBot="1" x14ac:dyDescent="0.3">
      <c r="A188" s="195"/>
      <c r="B188" s="195"/>
      <c r="C188" s="106" t="s">
        <v>60</v>
      </c>
      <c r="D188" s="107"/>
      <c r="E188" s="108" t="s">
        <v>11</v>
      </c>
      <c r="F188" s="109" t="s">
        <v>11</v>
      </c>
      <c r="G188" s="109" t="s">
        <v>11</v>
      </c>
      <c r="H188" s="178"/>
      <c r="I188" s="88"/>
      <c r="J188" s="110"/>
      <c r="K188" s="110"/>
      <c r="L188" s="110"/>
      <c r="M188" s="110"/>
    </row>
    <row r="189" spans="1:13" s="99" customFormat="1" ht="18.75" customHeight="1" thickBot="1" x14ac:dyDescent="0.3">
      <c r="A189" s="193" t="s">
        <v>102</v>
      </c>
      <c r="B189" s="193" t="s">
        <v>103</v>
      </c>
      <c r="C189" s="94" t="s">
        <v>18</v>
      </c>
      <c r="D189" s="95"/>
      <c r="E189" s="96"/>
      <c r="F189" s="97"/>
      <c r="G189" s="97"/>
      <c r="H189" s="90">
        <f>H191+H192</f>
        <v>0</v>
      </c>
      <c r="I189" s="91">
        <f>I191+I192</f>
        <v>0</v>
      </c>
      <c r="J189" s="98">
        <f>J191+J192</f>
        <v>0</v>
      </c>
      <c r="K189" s="98">
        <f>K191+K192</f>
        <v>0</v>
      </c>
      <c r="L189" s="98">
        <f>L191+L192</f>
        <v>0</v>
      </c>
      <c r="M189" s="110">
        <f t="shared" si="8"/>
        <v>0</v>
      </c>
    </row>
    <row r="190" spans="1:13" s="99" customFormat="1" ht="23.25" customHeight="1" thickBot="1" x14ac:dyDescent="0.3">
      <c r="A190" s="194"/>
      <c r="B190" s="194"/>
      <c r="C190" s="100" t="s">
        <v>12</v>
      </c>
      <c r="D190" s="101"/>
      <c r="E190" s="102"/>
      <c r="F190" s="103"/>
      <c r="G190" s="103"/>
      <c r="H190" s="85"/>
      <c r="I190" s="86"/>
      <c r="J190" s="104"/>
      <c r="K190" s="104"/>
      <c r="L190" s="104"/>
      <c r="M190" s="110"/>
    </row>
    <row r="191" spans="1:13" s="99" customFormat="1" ht="24.75" thickBot="1" x14ac:dyDescent="0.3">
      <c r="A191" s="194"/>
      <c r="B191" s="194"/>
      <c r="C191" s="105" t="s">
        <v>48</v>
      </c>
      <c r="D191" s="101">
        <v>807</v>
      </c>
      <c r="E191" s="102" t="s">
        <v>49</v>
      </c>
      <c r="F191" s="82" t="s">
        <v>104</v>
      </c>
      <c r="G191" s="103">
        <v>240</v>
      </c>
      <c r="H191" s="85">
        <v>0</v>
      </c>
      <c r="I191" s="86">
        <v>0</v>
      </c>
      <c r="J191" s="104">
        <v>0</v>
      </c>
      <c r="K191" s="104">
        <v>0</v>
      </c>
      <c r="L191" s="104">
        <v>0</v>
      </c>
      <c r="M191" s="110">
        <f t="shared" si="8"/>
        <v>0</v>
      </c>
    </row>
    <row r="192" spans="1:13" s="99" customFormat="1" ht="15" customHeight="1" thickBot="1" x14ac:dyDescent="0.3">
      <c r="A192" s="195"/>
      <c r="B192" s="195"/>
      <c r="C192" s="106" t="s">
        <v>60</v>
      </c>
      <c r="D192" s="107"/>
      <c r="E192" s="108" t="s">
        <v>11</v>
      </c>
      <c r="F192" s="109" t="s">
        <v>11</v>
      </c>
      <c r="G192" s="109" t="s">
        <v>11</v>
      </c>
      <c r="H192" s="178"/>
      <c r="I192" s="88"/>
      <c r="J192" s="110"/>
      <c r="K192" s="110"/>
      <c r="L192" s="110"/>
      <c r="M192" s="110"/>
    </row>
    <row r="193" spans="1:13" s="99" customFormat="1" ht="20.25" customHeight="1" thickBot="1" x14ac:dyDescent="0.3">
      <c r="A193" s="193" t="s">
        <v>105</v>
      </c>
      <c r="B193" s="193" t="s">
        <v>145</v>
      </c>
      <c r="C193" s="94" t="s">
        <v>18</v>
      </c>
      <c r="D193" s="95"/>
      <c r="E193" s="96"/>
      <c r="F193" s="97"/>
      <c r="G193" s="97"/>
      <c r="H193" s="90">
        <f>H195+H196</f>
        <v>2892.2</v>
      </c>
      <c r="I193" s="91">
        <f>I195+I196</f>
        <v>1212.2</v>
      </c>
      <c r="J193" s="98">
        <f>J195+J196</f>
        <v>0</v>
      </c>
      <c r="K193" s="98">
        <f>K195+K196</f>
        <v>0</v>
      </c>
      <c r="L193" s="98">
        <f>L195+L196</f>
        <v>0</v>
      </c>
      <c r="M193" s="110">
        <f t="shared" si="8"/>
        <v>4104.3999999999996</v>
      </c>
    </row>
    <row r="194" spans="1:13" s="99" customFormat="1" ht="23.25" customHeight="1" thickBot="1" x14ac:dyDescent="0.3">
      <c r="A194" s="194"/>
      <c r="B194" s="194"/>
      <c r="C194" s="100" t="s">
        <v>12</v>
      </c>
      <c r="D194" s="101"/>
      <c r="E194" s="102"/>
      <c r="F194" s="103"/>
      <c r="G194" s="103"/>
      <c r="H194" s="85"/>
      <c r="I194" s="86"/>
      <c r="J194" s="104"/>
      <c r="K194" s="104"/>
      <c r="L194" s="104"/>
      <c r="M194" s="110"/>
    </row>
    <row r="195" spans="1:13" s="99" customFormat="1" ht="24.75" thickBot="1" x14ac:dyDescent="0.3">
      <c r="A195" s="194"/>
      <c r="B195" s="194"/>
      <c r="C195" s="105" t="s">
        <v>48</v>
      </c>
      <c r="D195" s="101"/>
      <c r="E195" s="102" t="s">
        <v>125</v>
      </c>
      <c r="F195" s="82" t="s">
        <v>126</v>
      </c>
      <c r="G195" s="103">
        <v>240</v>
      </c>
      <c r="H195" s="85">
        <v>392.2</v>
      </c>
      <c r="I195" s="86">
        <v>12.2</v>
      </c>
      <c r="J195" s="104">
        <v>0</v>
      </c>
      <c r="K195" s="104">
        <v>0</v>
      </c>
      <c r="L195" s="104">
        <v>0</v>
      </c>
      <c r="M195" s="110">
        <f t="shared" si="8"/>
        <v>404.4</v>
      </c>
    </row>
    <row r="196" spans="1:13" s="99" customFormat="1" ht="21" customHeight="1" thickBot="1" x14ac:dyDescent="0.3">
      <c r="A196" s="195"/>
      <c r="B196" s="195"/>
      <c r="C196" s="106" t="s">
        <v>60</v>
      </c>
      <c r="D196" s="107"/>
      <c r="E196" s="108" t="s">
        <v>125</v>
      </c>
      <c r="F196" s="82" t="s">
        <v>106</v>
      </c>
      <c r="G196" s="109">
        <v>240</v>
      </c>
      <c r="H196" s="178">
        <v>2500</v>
      </c>
      <c r="I196" s="86">
        <v>1200</v>
      </c>
      <c r="J196" s="110">
        <v>0</v>
      </c>
      <c r="K196" s="110">
        <v>0</v>
      </c>
      <c r="L196" s="110">
        <v>0</v>
      </c>
      <c r="M196" s="110">
        <f t="shared" si="8"/>
        <v>3700</v>
      </c>
    </row>
    <row r="197" spans="1:13" s="99" customFormat="1" ht="19.5" customHeight="1" thickBot="1" x14ac:dyDescent="0.3">
      <c r="A197" s="193" t="s">
        <v>157</v>
      </c>
      <c r="B197" s="193" t="s">
        <v>158</v>
      </c>
      <c r="C197" s="94" t="s">
        <v>18</v>
      </c>
      <c r="D197" s="95"/>
      <c r="E197" s="96"/>
      <c r="F197" s="97"/>
      <c r="G197" s="97"/>
      <c r="H197" s="85">
        <f>H199+H200</f>
        <v>0</v>
      </c>
      <c r="I197" s="86">
        <f>I199+I200</f>
        <v>0</v>
      </c>
      <c r="J197" s="98">
        <f>J199+J200</f>
        <v>0</v>
      </c>
      <c r="K197" s="98">
        <f>K199+K200</f>
        <v>0</v>
      </c>
      <c r="L197" s="98">
        <v>0</v>
      </c>
      <c r="M197" s="180">
        <f>H197+I197+L197+J197+K197</f>
        <v>0</v>
      </c>
    </row>
    <row r="198" spans="1:13" s="99" customFormat="1" ht="18" customHeight="1" thickBot="1" x14ac:dyDescent="0.3">
      <c r="A198" s="194"/>
      <c r="B198" s="194"/>
      <c r="C198" s="100" t="s">
        <v>12</v>
      </c>
      <c r="D198" s="101"/>
      <c r="E198" s="102"/>
      <c r="F198" s="103"/>
      <c r="G198" s="103"/>
      <c r="H198" s="85"/>
      <c r="I198" s="86"/>
      <c r="J198" s="104"/>
      <c r="K198" s="104"/>
      <c r="L198" s="104"/>
      <c r="M198" s="180"/>
    </row>
    <row r="199" spans="1:13" s="99" customFormat="1" ht="24.75" thickBot="1" x14ac:dyDescent="0.3">
      <c r="A199" s="194"/>
      <c r="B199" s="194"/>
      <c r="C199" s="105" t="s">
        <v>48</v>
      </c>
      <c r="D199" s="101">
        <v>807</v>
      </c>
      <c r="E199" s="102" t="s">
        <v>49</v>
      </c>
      <c r="F199" s="82" t="s">
        <v>196</v>
      </c>
      <c r="G199" s="103">
        <v>240</v>
      </c>
      <c r="H199" s="85">
        <v>0</v>
      </c>
      <c r="I199" s="86">
        <v>0</v>
      </c>
      <c r="J199" s="104">
        <v>0</v>
      </c>
      <c r="K199" s="104">
        <v>0</v>
      </c>
      <c r="L199" s="104">
        <v>0</v>
      </c>
      <c r="M199" s="180">
        <f>H199+I199+L199+J199+K199</f>
        <v>0</v>
      </c>
    </row>
    <row r="200" spans="1:13" s="99" customFormat="1" ht="21" customHeight="1" thickBot="1" x14ac:dyDescent="0.3">
      <c r="A200" s="195"/>
      <c r="B200" s="195"/>
      <c r="C200" s="106" t="s">
        <v>60</v>
      </c>
      <c r="D200" s="107"/>
      <c r="E200" s="108" t="s">
        <v>11</v>
      </c>
      <c r="F200" s="109" t="s">
        <v>11</v>
      </c>
      <c r="G200" s="109" t="s">
        <v>11</v>
      </c>
      <c r="H200" s="85">
        <v>0</v>
      </c>
      <c r="I200" s="86"/>
      <c r="J200" s="110"/>
      <c r="K200" s="110"/>
      <c r="L200" s="110"/>
      <c r="M200" s="180"/>
    </row>
    <row r="201" spans="1:13" s="54" customFormat="1" ht="31.5" customHeight="1" thickBot="1" x14ac:dyDescent="0.3">
      <c r="A201" s="206" t="s">
        <v>30</v>
      </c>
      <c r="B201" s="206" t="s">
        <v>31</v>
      </c>
      <c r="C201" s="59" t="s">
        <v>14</v>
      </c>
      <c r="D201" s="60"/>
      <c r="E201" s="61"/>
      <c r="F201" s="62"/>
      <c r="G201" s="62"/>
      <c r="H201" s="190">
        <f>H203+H204</f>
        <v>1905</v>
      </c>
      <c r="I201" s="191">
        <f>I203+I204</f>
        <v>2423.7000000000003</v>
      </c>
      <c r="J201" s="58">
        <f>J203+J204</f>
        <v>2545</v>
      </c>
      <c r="K201" s="58">
        <f>K203+K204</f>
        <v>2525</v>
      </c>
      <c r="L201" s="58">
        <f>L203+L204</f>
        <v>2505</v>
      </c>
      <c r="M201" s="58">
        <f t="shared" si="8"/>
        <v>11903.7</v>
      </c>
    </row>
    <row r="202" spans="1:13" s="54" customFormat="1" ht="18" customHeight="1" thickBot="1" x14ac:dyDescent="0.3">
      <c r="A202" s="207"/>
      <c r="B202" s="207"/>
      <c r="C202" s="59" t="s">
        <v>12</v>
      </c>
      <c r="D202" s="60"/>
      <c r="E202" s="61"/>
      <c r="F202" s="62"/>
      <c r="G202" s="62"/>
      <c r="H202" s="176"/>
      <c r="I202" s="58"/>
      <c r="J202" s="58"/>
      <c r="K202" s="58"/>
      <c r="L202" s="58"/>
      <c r="M202" s="58"/>
    </row>
    <row r="203" spans="1:13" s="54" customFormat="1" ht="24.75" thickBot="1" x14ac:dyDescent="0.3">
      <c r="A203" s="207"/>
      <c r="B203" s="207"/>
      <c r="C203" s="63" t="s">
        <v>48</v>
      </c>
      <c r="D203" s="60">
        <v>807</v>
      </c>
      <c r="E203" s="61" t="s">
        <v>51</v>
      </c>
      <c r="F203" s="64" t="s">
        <v>67</v>
      </c>
      <c r="G203" s="62" t="s">
        <v>11</v>
      </c>
      <c r="H203" s="176">
        <f>H207+H239+H243</f>
        <v>1431.1000000000001</v>
      </c>
      <c r="I203" s="58">
        <f t="shared" ref="I203:L204" si="17">I207+I239+I243</f>
        <v>2075.9</v>
      </c>
      <c r="J203" s="58">
        <f t="shared" si="17"/>
        <v>2195</v>
      </c>
      <c r="K203" s="58">
        <f t="shared" si="17"/>
        <v>2175</v>
      </c>
      <c r="L203" s="58">
        <f t="shared" si="17"/>
        <v>2155</v>
      </c>
      <c r="M203" s="58">
        <f t="shared" si="8"/>
        <v>10032</v>
      </c>
    </row>
    <row r="204" spans="1:13" s="54" customFormat="1" ht="15.75" thickBot="1" x14ac:dyDescent="0.3">
      <c r="A204" s="208"/>
      <c r="B204" s="208"/>
      <c r="C204" s="59" t="s">
        <v>60</v>
      </c>
      <c r="D204" s="60"/>
      <c r="E204" s="61" t="s">
        <v>11</v>
      </c>
      <c r="F204" s="62" t="s">
        <v>11</v>
      </c>
      <c r="G204" s="62" t="s">
        <v>11</v>
      </c>
      <c r="H204" s="176">
        <f>H208+H240+H244</f>
        <v>473.9</v>
      </c>
      <c r="I204" s="58">
        <f t="shared" si="17"/>
        <v>347.8</v>
      </c>
      <c r="J204" s="58">
        <f t="shared" si="17"/>
        <v>350</v>
      </c>
      <c r="K204" s="58">
        <f t="shared" si="17"/>
        <v>350</v>
      </c>
      <c r="L204" s="58">
        <f t="shared" si="17"/>
        <v>350</v>
      </c>
      <c r="M204" s="58">
        <f t="shared" si="8"/>
        <v>1871.7</v>
      </c>
    </row>
    <row r="205" spans="1:13" s="99" customFormat="1" ht="18.75" customHeight="1" x14ac:dyDescent="0.25">
      <c r="A205" s="193" t="s">
        <v>107</v>
      </c>
      <c r="B205" s="193" t="s">
        <v>108</v>
      </c>
      <c r="C205" s="94" t="s">
        <v>18</v>
      </c>
      <c r="D205" s="95"/>
      <c r="E205" s="96"/>
      <c r="F205" s="97"/>
      <c r="G205" s="97"/>
      <c r="H205" s="90">
        <f>H207+H208</f>
        <v>1396.1000000000001</v>
      </c>
      <c r="I205" s="91">
        <f>I207+I208</f>
        <v>2040.9</v>
      </c>
      <c r="J205" s="98">
        <f>J207+J208</f>
        <v>2160</v>
      </c>
      <c r="K205" s="98">
        <f>K207+K208</f>
        <v>2140</v>
      </c>
      <c r="L205" s="98">
        <f>L207+L208</f>
        <v>2120</v>
      </c>
      <c r="M205" s="104">
        <f t="shared" si="8"/>
        <v>9857</v>
      </c>
    </row>
    <row r="206" spans="1:13" s="99" customFormat="1" ht="23.25" customHeight="1" x14ac:dyDescent="0.25">
      <c r="A206" s="194"/>
      <c r="B206" s="194"/>
      <c r="C206" s="100" t="s">
        <v>12</v>
      </c>
      <c r="D206" s="101"/>
      <c r="E206" s="102"/>
      <c r="F206" s="103"/>
      <c r="G206" s="103"/>
      <c r="H206" s="85"/>
      <c r="I206" s="86"/>
      <c r="J206" s="104"/>
      <c r="K206" s="104"/>
      <c r="L206" s="104"/>
      <c r="M206" s="104"/>
    </row>
    <row r="207" spans="1:13" s="99" customFormat="1" ht="30.75" thickBot="1" x14ac:dyDescent="0.3">
      <c r="A207" s="194"/>
      <c r="B207" s="194"/>
      <c r="C207" s="105" t="s">
        <v>48</v>
      </c>
      <c r="D207" s="101"/>
      <c r="E207" s="102" t="s">
        <v>51</v>
      </c>
      <c r="F207" s="82" t="s">
        <v>193</v>
      </c>
      <c r="G207" s="111" t="s">
        <v>109</v>
      </c>
      <c r="H207" s="178">
        <f>H215+H219+H223+H211+H227+H231+H235</f>
        <v>1396.1000000000001</v>
      </c>
      <c r="I207" s="86">
        <f t="shared" ref="I207:L207" si="18">I215+I219+I223+I211+I227+I231+I235</f>
        <v>2040.9</v>
      </c>
      <c r="J207" s="104">
        <f t="shared" si="18"/>
        <v>2160</v>
      </c>
      <c r="K207" s="104">
        <f t="shared" si="18"/>
        <v>2140</v>
      </c>
      <c r="L207" s="104">
        <f t="shared" si="18"/>
        <v>2120</v>
      </c>
      <c r="M207" s="104">
        <f t="shared" si="8"/>
        <v>9857</v>
      </c>
    </row>
    <row r="208" spans="1:13" s="99" customFormat="1" ht="21" customHeight="1" thickBot="1" x14ac:dyDescent="0.3">
      <c r="A208" s="195"/>
      <c r="B208" s="195"/>
      <c r="C208" s="106" t="s">
        <v>60</v>
      </c>
      <c r="D208" s="107"/>
      <c r="E208" s="108" t="s">
        <v>11</v>
      </c>
      <c r="F208" s="82" t="s">
        <v>11</v>
      </c>
      <c r="G208" s="109" t="s">
        <v>11</v>
      </c>
      <c r="H208" s="178"/>
      <c r="I208" s="88"/>
      <c r="J208" s="110"/>
      <c r="K208" s="110"/>
      <c r="L208" s="110"/>
      <c r="M208" s="104"/>
    </row>
    <row r="209" spans="1:13" ht="20.25" customHeight="1" thickBot="1" x14ac:dyDescent="0.3">
      <c r="A209" s="198" t="s">
        <v>110</v>
      </c>
      <c r="B209" s="198" t="s">
        <v>159</v>
      </c>
      <c r="C209" s="3" t="s">
        <v>18</v>
      </c>
      <c r="D209" s="2"/>
      <c r="E209" s="17" t="s">
        <v>11</v>
      </c>
      <c r="F209" s="4" t="s">
        <v>11</v>
      </c>
      <c r="G209" s="4" t="s">
        <v>11</v>
      </c>
      <c r="H209" s="177">
        <f>H211+H212</f>
        <v>1168.4000000000001</v>
      </c>
      <c r="I209" s="70">
        <f>I211+I212</f>
        <v>1650.9</v>
      </c>
      <c r="J209" s="74">
        <f>J211+J212</f>
        <v>1700</v>
      </c>
      <c r="K209" s="74">
        <f>K211+K212</f>
        <v>1700</v>
      </c>
      <c r="L209" s="74">
        <f>L211+L212</f>
        <v>1700</v>
      </c>
      <c r="M209" s="57">
        <f t="shared" si="8"/>
        <v>7919.3</v>
      </c>
    </row>
    <row r="210" spans="1:13" ht="23.25" customHeight="1" thickBot="1" x14ac:dyDescent="0.3">
      <c r="A210" s="199"/>
      <c r="B210" s="199"/>
      <c r="C210" s="3" t="s">
        <v>12</v>
      </c>
      <c r="D210" s="2"/>
      <c r="E210" s="17"/>
      <c r="F210" s="4"/>
      <c r="G210" s="4"/>
      <c r="H210" s="177"/>
      <c r="I210" s="70"/>
      <c r="J210" s="74"/>
      <c r="K210" s="74"/>
      <c r="L210" s="74"/>
      <c r="M210" s="57"/>
    </row>
    <row r="211" spans="1:13" ht="24.75" thickBot="1" x14ac:dyDescent="0.3">
      <c r="A211" s="199"/>
      <c r="B211" s="199"/>
      <c r="C211" s="12" t="s">
        <v>48</v>
      </c>
      <c r="D211" s="2">
        <v>807</v>
      </c>
      <c r="E211" s="17" t="s">
        <v>51</v>
      </c>
      <c r="F211" s="192" t="s">
        <v>193</v>
      </c>
      <c r="G211" s="4">
        <v>110</v>
      </c>
      <c r="H211" s="177">
        <v>1168.4000000000001</v>
      </c>
      <c r="I211" s="70">
        <v>1650.9</v>
      </c>
      <c r="J211" s="74">
        <v>1700</v>
      </c>
      <c r="K211" s="74">
        <v>1700</v>
      </c>
      <c r="L211" s="74">
        <v>1700</v>
      </c>
      <c r="M211" s="57">
        <f t="shared" si="8"/>
        <v>7919.3</v>
      </c>
    </row>
    <row r="212" spans="1:13" ht="15.75" thickBot="1" x14ac:dyDescent="0.3">
      <c r="A212" s="200"/>
      <c r="B212" s="200"/>
      <c r="C212" s="3" t="s">
        <v>60</v>
      </c>
      <c r="D212" s="2"/>
      <c r="E212" s="17" t="s">
        <v>11</v>
      </c>
      <c r="F212" s="4" t="s">
        <v>11</v>
      </c>
      <c r="G212" s="4" t="s">
        <v>11</v>
      </c>
      <c r="H212" s="177"/>
      <c r="I212" s="70"/>
      <c r="J212" s="74"/>
      <c r="K212" s="74"/>
      <c r="L212" s="74"/>
      <c r="M212" s="57"/>
    </row>
    <row r="213" spans="1:13" ht="16.5" customHeight="1" thickBot="1" x14ac:dyDescent="0.3">
      <c r="A213" s="198" t="s">
        <v>111</v>
      </c>
      <c r="B213" s="198" t="s">
        <v>179</v>
      </c>
      <c r="C213" s="3" t="s">
        <v>18</v>
      </c>
      <c r="D213" s="2"/>
      <c r="E213" s="17" t="s">
        <v>11</v>
      </c>
      <c r="F213" s="4" t="s">
        <v>11</v>
      </c>
      <c r="G213" s="4" t="s">
        <v>11</v>
      </c>
      <c r="H213" s="177">
        <f>H215+H216</f>
        <v>120</v>
      </c>
      <c r="I213" s="70">
        <f>I215+I216</f>
        <v>100</v>
      </c>
      <c r="J213" s="74">
        <f>J215+J216</f>
        <v>150</v>
      </c>
      <c r="K213" s="74">
        <f>K215+K216</f>
        <v>150</v>
      </c>
      <c r="L213" s="74">
        <f>L215+L216</f>
        <v>150</v>
      </c>
      <c r="M213" s="57">
        <f t="shared" si="8"/>
        <v>670</v>
      </c>
    </row>
    <row r="214" spans="1:13" ht="23.25" customHeight="1" thickBot="1" x14ac:dyDescent="0.3">
      <c r="A214" s="199"/>
      <c r="B214" s="199"/>
      <c r="C214" s="3" t="s">
        <v>12</v>
      </c>
      <c r="D214" s="2"/>
      <c r="E214" s="17"/>
      <c r="F214" s="4"/>
      <c r="G214" s="4"/>
      <c r="H214" s="177"/>
      <c r="I214" s="70"/>
      <c r="J214" s="74"/>
      <c r="K214" s="74"/>
      <c r="L214" s="74"/>
      <c r="M214" s="57"/>
    </row>
    <row r="215" spans="1:13" ht="24.75" thickBot="1" x14ac:dyDescent="0.3">
      <c r="A215" s="199"/>
      <c r="B215" s="199"/>
      <c r="C215" s="12" t="s">
        <v>48</v>
      </c>
      <c r="D215" s="2">
        <v>807</v>
      </c>
      <c r="E215" s="17" t="s">
        <v>51</v>
      </c>
      <c r="F215" s="192" t="s">
        <v>193</v>
      </c>
      <c r="G215" s="4">
        <v>240</v>
      </c>
      <c r="H215" s="177">
        <v>120</v>
      </c>
      <c r="I215" s="70">
        <v>100</v>
      </c>
      <c r="J215" s="74">
        <v>150</v>
      </c>
      <c r="K215" s="74">
        <v>150</v>
      </c>
      <c r="L215" s="74">
        <v>150</v>
      </c>
      <c r="M215" s="57">
        <f t="shared" si="8"/>
        <v>670</v>
      </c>
    </row>
    <row r="216" spans="1:13" ht="15.75" thickBot="1" x14ac:dyDescent="0.3">
      <c r="A216" s="200"/>
      <c r="B216" s="200"/>
      <c r="C216" s="3" t="s">
        <v>60</v>
      </c>
      <c r="D216" s="2"/>
      <c r="E216" s="17" t="s">
        <v>11</v>
      </c>
      <c r="F216" s="4" t="s">
        <v>11</v>
      </c>
      <c r="G216" s="4" t="s">
        <v>11</v>
      </c>
      <c r="H216" s="177"/>
      <c r="I216" s="70"/>
      <c r="J216" s="74"/>
      <c r="K216" s="74"/>
      <c r="L216" s="74"/>
      <c r="M216" s="57"/>
    </row>
    <row r="217" spans="1:13" ht="18.75" customHeight="1" thickBot="1" x14ac:dyDescent="0.3">
      <c r="A217" s="198" t="s">
        <v>112</v>
      </c>
      <c r="B217" s="198" t="s">
        <v>32</v>
      </c>
      <c r="C217" s="3" t="s">
        <v>18</v>
      </c>
      <c r="D217" s="2"/>
      <c r="E217" s="17"/>
      <c r="F217" s="4"/>
      <c r="G217" s="4"/>
      <c r="H217" s="177">
        <f>H219+H220</f>
        <v>0</v>
      </c>
      <c r="I217" s="70">
        <f>I219+I220</f>
        <v>20</v>
      </c>
      <c r="J217" s="74">
        <f>J219+J220</f>
        <v>40</v>
      </c>
      <c r="K217" s="74">
        <f>K219+K220</f>
        <v>20</v>
      </c>
      <c r="L217" s="74">
        <f>L219+L220</f>
        <v>0</v>
      </c>
      <c r="M217" s="57">
        <f t="shared" si="8"/>
        <v>80</v>
      </c>
    </row>
    <row r="218" spans="1:13" ht="23.25" customHeight="1" thickBot="1" x14ac:dyDescent="0.3">
      <c r="A218" s="199"/>
      <c r="B218" s="199"/>
      <c r="C218" s="3" t="s">
        <v>12</v>
      </c>
      <c r="D218" s="2"/>
      <c r="E218" s="17"/>
      <c r="F218" s="4"/>
      <c r="G218" s="4"/>
      <c r="H218" s="177"/>
      <c r="I218" s="70"/>
      <c r="J218" s="74"/>
      <c r="K218" s="74"/>
      <c r="L218" s="74"/>
      <c r="M218" s="57"/>
    </row>
    <row r="219" spans="1:13" ht="24.75" thickBot="1" x14ac:dyDescent="0.3">
      <c r="A219" s="199"/>
      <c r="B219" s="199"/>
      <c r="C219" s="12" t="s">
        <v>48</v>
      </c>
      <c r="D219" s="2">
        <v>807</v>
      </c>
      <c r="E219" s="17" t="s">
        <v>51</v>
      </c>
      <c r="F219" s="192" t="s">
        <v>193</v>
      </c>
      <c r="G219" s="4">
        <v>240</v>
      </c>
      <c r="H219" s="177">
        <v>0</v>
      </c>
      <c r="I219" s="70">
        <v>20</v>
      </c>
      <c r="J219" s="74">
        <v>40</v>
      </c>
      <c r="K219" s="74">
        <v>20</v>
      </c>
      <c r="L219" s="74">
        <v>0</v>
      </c>
      <c r="M219" s="57">
        <f t="shared" si="8"/>
        <v>80</v>
      </c>
    </row>
    <row r="220" spans="1:13" ht="15.75" thickBot="1" x14ac:dyDescent="0.3">
      <c r="A220" s="200"/>
      <c r="B220" s="200"/>
      <c r="C220" s="3" t="s">
        <v>60</v>
      </c>
      <c r="D220" s="2"/>
      <c r="E220" s="17" t="s">
        <v>11</v>
      </c>
      <c r="F220" s="4" t="s">
        <v>11</v>
      </c>
      <c r="G220" s="4" t="s">
        <v>11</v>
      </c>
      <c r="H220" s="177"/>
      <c r="I220" s="70"/>
      <c r="J220" s="74"/>
      <c r="K220" s="74"/>
      <c r="L220" s="74"/>
      <c r="M220" s="57"/>
    </row>
    <row r="221" spans="1:13" ht="18.75" customHeight="1" thickBot="1" x14ac:dyDescent="0.3">
      <c r="A221" s="198" t="s">
        <v>113</v>
      </c>
      <c r="B221" s="198" t="s">
        <v>180</v>
      </c>
      <c r="C221" s="3" t="s">
        <v>18</v>
      </c>
      <c r="D221" s="2"/>
      <c r="E221" s="17"/>
      <c r="F221" s="4"/>
      <c r="G221" s="4"/>
      <c r="H221" s="177">
        <f>H223+H224</f>
        <v>50</v>
      </c>
      <c r="I221" s="70">
        <f>I223+I224</f>
        <v>50</v>
      </c>
      <c r="J221" s="74">
        <f>J223+J224</f>
        <v>50</v>
      </c>
      <c r="K221" s="74">
        <f>K223+K224</f>
        <v>50</v>
      </c>
      <c r="L221" s="74">
        <f>L223+L224</f>
        <v>50</v>
      </c>
      <c r="M221" s="57">
        <f t="shared" si="8"/>
        <v>250</v>
      </c>
    </row>
    <row r="222" spans="1:13" ht="23.25" customHeight="1" thickBot="1" x14ac:dyDescent="0.3">
      <c r="A222" s="199"/>
      <c r="B222" s="199"/>
      <c r="C222" s="3" t="s">
        <v>12</v>
      </c>
      <c r="D222" s="2"/>
      <c r="E222" s="17"/>
      <c r="F222" s="4"/>
      <c r="G222" s="4"/>
      <c r="H222" s="177"/>
      <c r="I222" s="70"/>
      <c r="J222" s="74"/>
      <c r="K222" s="74"/>
      <c r="L222" s="74"/>
      <c r="M222" s="57"/>
    </row>
    <row r="223" spans="1:13" ht="24.75" thickBot="1" x14ac:dyDescent="0.3">
      <c r="A223" s="199"/>
      <c r="B223" s="199"/>
      <c r="C223" s="12" t="s">
        <v>48</v>
      </c>
      <c r="D223" s="2">
        <v>807</v>
      </c>
      <c r="E223" s="17" t="s">
        <v>51</v>
      </c>
      <c r="F223" s="192" t="s">
        <v>193</v>
      </c>
      <c r="G223" s="4">
        <v>240</v>
      </c>
      <c r="H223" s="177">
        <v>50</v>
      </c>
      <c r="I223" s="70">
        <v>50</v>
      </c>
      <c r="J223" s="74">
        <v>50</v>
      </c>
      <c r="K223" s="74">
        <v>50</v>
      </c>
      <c r="L223" s="74">
        <v>50</v>
      </c>
      <c r="M223" s="57">
        <f t="shared" si="8"/>
        <v>250</v>
      </c>
    </row>
    <row r="224" spans="1:13" ht="15.75" thickBot="1" x14ac:dyDescent="0.3">
      <c r="A224" s="200"/>
      <c r="B224" s="200"/>
      <c r="C224" s="3" t="s">
        <v>60</v>
      </c>
      <c r="D224" s="2"/>
      <c r="E224" s="17" t="s">
        <v>11</v>
      </c>
      <c r="F224" s="4" t="s">
        <v>11</v>
      </c>
      <c r="G224" s="4" t="s">
        <v>11</v>
      </c>
      <c r="H224" s="177"/>
      <c r="I224" s="70"/>
      <c r="J224" s="74"/>
      <c r="K224" s="74"/>
      <c r="L224" s="74"/>
      <c r="M224" s="57"/>
    </row>
    <row r="225" spans="1:13" s="9" customFormat="1" ht="19.5" customHeight="1" thickBot="1" x14ac:dyDescent="0.3">
      <c r="A225" s="198" t="s">
        <v>114</v>
      </c>
      <c r="B225" s="198" t="s">
        <v>68</v>
      </c>
      <c r="C225" s="41" t="s">
        <v>18</v>
      </c>
      <c r="D225" s="42"/>
      <c r="E225" s="43"/>
      <c r="F225" s="44"/>
      <c r="G225" s="44"/>
      <c r="H225" s="177">
        <f>H227+H228</f>
        <v>57.7</v>
      </c>
      <c r="I225" s="70">
        <f>I227+I228</f>
        <v>70</v>
      </c>
      <c r="J225" s="74">
        <f>J227+J228</f>
        <v>70</v>
      </c>
      <c r="K225" s="171">
        <f>K227+K228</f>
        <v>70</v>
      </c>
      <c r="L225" s="84">
        <f>L227+L228</f>
        <v>70</v>
      </c>
      <c r="M225" s="57">
        <f t="shared" ref="M225:M248" si="19">H225+I225+L225+J225+K225</f>
        <v>337.7</v>
      </c>
    </row>
    <row r="226" spans="1:13" s="9" customFormat="1" ht="23.25" customHeight="1" thickBot="1" x14ac:dyDescent="0.3">
      <c r="A226" s="199"/>
      <c r="B226" s="199"/>
      <c r="C226" s="45" t="s">
        <v>12</v>
      </c>
      <c r="D226" s="46"/>
      <c r="E226" s="47"/>
      <c r="F226" s="48"/>
      <c r="G226" s="48"/>
      <c r="H226" s="181"/>
      <c r="I226" s="182"/>
      <c r="J226" s="112"/>
      <c r="K226" s="112"/>
      <c r="L226" s="84"/>
      <c r="M226" s="57"/>
    </row>
    <row r="227" spans="1:13" s="9" customFormat="1" ht="22.5" customHeight="1" thickBot="1" x14ac:dyDescent="0.3">
      <c r="A227" s="199"/>
      <c r="B227" s="199"/>
      <c r="C227" s="49" t="s">
        <v>48</v>
      </c>
      <c r="D227" s="35">
        <v>807</v>
      </c>
      <c r="E227" s="36" t="s">
        <v>51</v>
      </c>
      <c r="F227" s="192" t="s">
        <v>193</v>
      </c>
      <c r="G227" s="37">
        <v>240</v>
      </c>
      <c r="H227" s="85">
        <v>57.7</v>
      </c>
      <c r="I227" s="183">
        <v>70</v>
      </c>
      <c r="J227" s="113">
        <v>70</v>
      </c>
      <c r="K227" s="113">
        <v>70</v>
      </c>
      <c r="L227" s="84">
        <v>70</v>
      </c>
      <c r="M227" s="57">
        <f t="shared" si="19"/>
        <v>337.7</v>
      </c>
    </row>
    <row r="228" spans="1:13" s="9" customFormat="1" ht="12.75" customHeight="1" thickBot="1" x14ac:dyDescent="0.3">
      <c r="A228" s="200"/>
      <c r="B228" s="200"/>
      <c r="C228" s="50" t="s">
        <v>60</v>
      </c>
      <c r="D228" s="27"/>
      <c r="E228" s="28" t="s">
        <v>11</v>
      </c>
      <c r="F228" s="29" t="s">
        <v>11</v>
      </c>
      <c r="G228" s="29" t="s">
        <v>11</v>
      </c>
      <c r="H228" s="178"/>
      <c r="I228" s="184"/>
      <c r="J228" s="114"/>
      <c r="K228" s="114"/>
      <c r="L228" s="114"/>
      <c r="M228" s="57"/>
    </row>
    <row r="229" spans="1:13" s="9" customFormat="1" ht="19.5" customHeight="1" thickBot="1" x14ac:dyDescent="0.3">
      <c r="A229" s="198" t="s">
        <v>115</v>
      </c>
      <c r="B229" s="198" t="s">
        <v>117</v>
      </c>
      <c r="C229" s="149" t="s">
        <v>18</v>
      </c>
      <c r="D229" s="147"/>
      <c r="E229" s="148"/>
      <c r="F229" s="146"/>
      <c r="G229" s="146"/>
      <c r="H229" s="185">
        <f>H231+H232</f>
        <v>0</v>
      </c>
      <c r="I229" s="153">
        <f>I231+I232</f>
        <v>50</v>
      </c>
      <c r="J229" s="152">
        <f>J231+J232</f>
        <v>50</v>
      </c>
      <c r="K229" s="152">
        <f>K231+K232</f>
        <v>50</v>
      </c>
      <c r="L229" s="152">
        <f>L231+L232</f>
        <v>50</v>
      </c>
      <c r="M229" s="57">
        <f t="shared" si="19"/>
        <v>200</v>
      </c>
    </row>
    <row r="230" spans="1:13" s="9" customFormat="1" ht="23.25" customHeight="1" thickBot="1" x14ac:dyDescent="0.3">
      <c r="A230" s="199"/>
      <c r="B230" s="201"/>
      <c r="C230" s="150" t="s">
        <v>12</v>
      </c>
      <c r="D230" s="35"/>
      <c r="E230" s="36"/>
      <c r="F230" s="37"/>
      <c r="G230" s="37"/>
      <c r="H230" s="85"/>
      <c r="I230" s="86"/>
      <c r="J230" s="84"/>
      <c r="K230" s="84"/>
      <c r="L230" s="84"/>
      <c r="M230" s="57"/>
    </row>
    <row r="231" spans="1:13" s="9" customFormat="1" ht="22.5" customHeight="1" thickBot="1" x14ac:dyDescent="0.3">
      <c r="A231" s="199"/>
      <c r="B231" s="201"/>
      <c r="C231" s="151" t="s">
        <v>48</v>
      </c>
      <c r="D231" s="35">
        <v>807</v>
      </c>
      <c r="E231" s="36" t="s">
        <v>51</v>
      </c>
      <c r="F231" s="192" t="s">
        <v>193</v>
      </c>
      <c r="G231" s="37">
        <v>240</v>
      </c>
      <c r="H231" s="85">
        <v>0</v>
      </c>
      <c r="I231" s="86">
        <v>50</v>
      </c>
      <c r="J231" s="84">
        <v>50</v>
      </c>
      <c r="K231" s="84">
        <v>50</v>
      </c>
      <c r="L231" s="84">
        <v>50</v>
      </c>
      <c r="M231" s="57">
        <f t="shared" si="19"/>
        <v>200</v>
      </c>
    </row>
    <row r="232" spans="1:13" s="9" customFormat="1" ht="15" customHeight="1" thickBot="1" x14ac:dyDescent="0.3">
      <c r="A232" s="200"/>
      <c r="B232" s="202"/>
      <c r="C232" s="154" t="s">
        <v>60</v>
      </c>
      <c r="D232" s="27"/>
      <c r="E232" s="28" t="s">
        <v>11</v>
      </c>
      <c r="F232" s="29" t="s">
        <v>11</v>
      </c>
      <c r="G232" s="29" t="s">
        <v>11</v>
      </c>
      <c r="H232" s="178"/>
      <c r="I232" s="88"/>
      <c r="J232" s="87"/>
      <c r="K232" s="87"/>
      <c r="L232" s="87"/>
      <c r="M232" s="57"/>
    </row>
    <row r="233" spans="1:13" s="143" customFormat="1" ht="18" customHeight="1" thickBot="1" x14ac:dyDescent="0.3">
      <c r="A233" s="203" t="s">
        <v>116</v>
      </c>
      <c r="B233" s="203" t="s">
        <v>121</v>
      </c>
      <c r="C233" s="155" t="s">
        <v>18</v>
      </c>
      <c r="D233" s="164"/>
      <c r="E233" s="165"/>
      <c r="F233" s="166"/>
      <c r="G233" s="166"/>
      <c r="H233" s="90">
        <f>H235+H236</f>
        <v>0</v>
      </c>
      <c r="I233" s="91">
        <f>I235+I236</f>
        <v>100</v>
      </c>
      <c r="J233" s="90">
        <f>J235+J236</f>
        <v>100</v>
      </c>
      <c r="K233" s="90">
        <f>K235+K236</f>
        <v>100</v>
      </c>
      <c r="L233" s="90">
        <f>L235+L236</f>
        <v>100</v>
      </c>
      <c r="M233" s="57">
        <f>H233+I233+L233+J233+K233</f>
        <v>400</v>
      </c>
    </row>
    <row r="234" spans="1:13" s="143" customFormat="1" ht="23.25" customHeight="1" thickBot="1" x14ac:dyDescent="0.3">
      <c r="A234" s="204"/>
      <c r="B234" s="204"/>
      <c r="C234" s="156" t="s">
        <v>12</v>
      </c>
      <c r="D234" s="167"/>
      <c r="E234" s="144"/>
      <c r="F234" s="162"/>
      <c r="G234" s="162"/>
      <c r="H234" s="85"/>
      <c r="I234" s="86"/>
      <c r="J234" s="85"/>
      <c r="K234" s="85"/>
      <c r="L234" s="85"/>
      <c r="M234" s="57"/>
    </row>
    <row r="235" spans="1:13" s="143" customFormat="1" ht="22.5" customHeight="1" thickBot="1" x14ac:dyDescent="0.3">
      <c r="A235" s="204"/>
      <c r="B235" s="204"/>
      <c r="C235" s="157" t="s">
        <v>48</v>
      </c>
      <c r="D235" s="167">
        <v>807</v>
      </c>
      <c r="E235" s="144" t="s">
        <v>51</v>
      </c>
      <c r="F235" s="192" t="s">
        <v>193</v>
      </c>
      <c r="G235" s="162">
        <v>244</v>
      </c>
      <c r="H235" s="85">
        <v>0</v>
      </c>
      <c r="I235" s="86">
        <v>100</v>
      </c>
      <c r="J235" s="85">
        <v>100</v>
      </c>
      <c r="K235" s="85">
        <v>100</v>
      </c>
      <c r="L235" s="85">
        <v>100</v>
      </c>
      <c r="M235" s="57">
        <f>H235+I235+L235+J235+K235</f>
        <v>400</v>
      </c>
    </row>
    <row r="236" spans="1:13" s="143" customFormat="1" ht="18.75" customHeight="1" thickBot="1" x14ac:dyDescent="0.3">
      <c r="A236" s="205"/>
      <c r="B236" s="205"/>
      <c r="C236" s="163" t="s">
        <v>60</v>
      </c>
      <c r="D236" s="168"/>
      <c r="E236" s="158" t="s">
        <v>11</v>
      </c>
      <c r="F236" s="159" t="s">
        <v>11</v>
      </c>
      <c r="G236" s="160" t="s">
        <v>11</v>
      </c>
      <c r="H236" s="177"/>
      <c r="I236" s="186"/>
      <c r="J236" s="161"/>
      <c r="K236" s="161"/>
      <c r="L236" s="161"/>
      <c r="M236" s="172"/>
    </row>
    <row r="237" spans="1:13" s="99" customFormat="1" ht="18.75" customHeight="1" x14ac:dyDescent="0.25">
      <c r="A237" s="193" t="s">
        <v>160</v>
      </c>
      <c r="B237" s="193" t="s">
        <v>161</v>
      </c>
      <c r="C237" s="94" t="s">
        <v>18</v>
      </c>
      <c r="D237" s="95"/>
      <c r="E237" s="96"/>
      <c r="F237" s="97"/>
      <c r="G237" s="97"/>
      <c r="H237" s="90">
        <f>H239+H240</f>
        <v>35</v>
      </c>
      <c r="I237" s="91">
        <f>I239+I240</f>
        <v>35</v>
      </c>
      <c r="J237" s="98">
        <f>J239+J240</f>
        <v>35</v>
      </c>
      <c r="K237" s="98">
        <f>K239+K240</f>
        <v>35</v>
      </c>
      <c r="L237" s="98">
        <f>L239+L240</f>
        <v>35</v>
      </c>
      <c r="M237" s="104">
        <f t="shared" ref="M237" si="20">H237+I237+L237+J237+K237</f>
        <v>175</v>
      </c>
    </row>
    <row r="238" spans="1:13" s="99" customFormat="1" ht="23.25" customHeight="1" x14ac:dyDescent="0.25">
      <c r="A238" s="194"/>
      <c r="B238" s="194"/>
      <c r="C238" s="100" t="s">
        <v>12</v>
      </c>
      <c r="D238" s="101"/>
      <c r="E238" s="102"/>
      <c r="F238" s="103"/>
      <c r="G238" s="103"/>
      <c r="H238" s="85"/>
      <c r="I238" s="86"/>
      <c r="J238" s="104"/>
      <c r="K238" s="104"/>
      <c r="L238" s="104"/>
      <c r="M238" s="104"/>
    </row>
    <row r="239" spans="1:13" s="99" customFormat="1" ht="24.75" thickBot="1" x14ac:dyDescent="0.3">
      <c r="A239" s="194"/>
      <c r="B239" s="194"/>
      <c r="C239" s="105" t="s">
        <v>48</v>
      </c>
      <c r="D239" s="101">
        <v>807</v>
      </c>
      <c r="E239" s="102" t="s">
        <v>51</v>
      </c>
      <c r="F239" s="82" t="s">
        <v>194</v>
      </c>
      <c r="G239" s="111">
        <v>240</v>
      </c>
      <c r="H239" s="178">
        <v>35</v>
      </c>
      <c r="I239" s="86">
        <v>35</v>
      </c>
      <c r="J239" s="104">
        <v>35</v>
      </c>
      <c r="K239" s="104">
        <v>35</v>
      </c>
      <c r="L239" s="104">
        <v>35</v>
      </c>
      <c r="M239" s="104">
        <f t="shared" ref="M239" si="21">H239+I239+L239+J239+K239</f>
        <v>175</v>
      </c>
    </row>
    <row r="240" spans="1:13" s="99" customFormat="1" ht="21" customHeight="1" thickBot="1" x14ac:dyDescent="0.3">
      <c r="A240" s="195"/>
      <c r="B240" s="195"/>
      <c r="C240" s="106" t="s">
        <v>60</v>
      </c>
      <c r="D240" s="107"/>
      <c r="E240" s="108" t="s">
        <v>11</v>
      </c>
      <c r="F240" s="82" t="s">
        <v>11</v>
      </c>
      <c r="G240" s="109" t="s">
        <v>11</v>
      </c>
      <c r="H240" s="178"/>
      <c r="I240" s="88"/>
      <c r="J240" s="110"/>
      <c r="K240" s="110"/>
      <c r="L240" s="110"/>
      <c r="M240" s="104"/>
    </row>
    <row r="241" spans="1:13" s="99" customFormat="1" ht="18.75" customHeight="1" x14ac:dyDescent="0.25">
      <c r="A241" s="193" t="s">
        <v>162</v>
      </c>
      <c r="B241" s="193" t="s">
        <v>163</v>
      </c>
      <c r="C241" s="94" t="s">
        <v>18</v>
      </c>
      <c r="D241" s="95"/>
      <c r="E241" s="96"/>
      <c r="F241" s="97"/>
      <c r="G241" s="97"/>
      <c r="H241" s="90">
        <f>H243+H244</f>
        <v>473.9</v>
      </c>
      <c r="I241" s="91">
        <f>I243+I244</f>
        <v>347.8</v>
      </c>
      <c r="J241" s="98">
        <f>J243+J244</f>
        <v>350</v>
      </c>
      <c r="K241" s="98">
        <f>K243+K244</f>
        <v>350</v>
      </c>
      <c r="L241" s="98">
        <f>L243+L244</f>
        <v>350</v>
      </c>
      <c r="M241" s="104">
        <f t="shared" ref="M241" si="22">H241+I241+L241+J241+K241</f>
        <v>1871.7</v>
      </c>
    </row>
    <row r="242" spans="1:13" s="99" customFormat="1" ht="23.25" customHeight="1" x14ac:dyDescent="0.25">
      <c r="A242" s="194"/>
      <c r="B242" s="194"/>
      <c r="C242" s="100" t="s">
        <v>12</v>
      </c>
      <c r="D242" s="101"/>
      <c r="E242" s="102"/>
      <c r="F242" s="103"/>
      <c r="G242" s="103"/>
      <c r="H242" s="85"/>
      <c r="I242" s="86"/>
      <c r="J242" s="104"/>
      <c r="K242" s="104"/>
      <c r="L242" s="104"/>
      <c r="M242" s="104"/>
    </row>
    <row r="243" spans="1:13" s="99" customFormat="1" ht="24.75" thickBot="1" x14ac:dyDescent="0.3">
      <c r="A243" s="194"/>
      <c r="B243" s="194"/>
      <c r="C243" s="105" t="s">
        <v>48</v>
      </c>
      <c r="D243" s="101"/>
      <c r="E243" s="102" t="s">
        <v>11</v>
      </c>
      <c r="F243" s="82" t="s">
        <v>11</v>
      </c>
      <c r="G243" s="111" t="s">
        <v>11</v>
      </c>
      <c r="H243" s="178"/>
      <c r="I243" s="86"/>
      <c r="J243" s="104"/>
      <c r="K243" s="104"/>
      <c r="L243" s="104"/>
      <c r="M243" s="104"/>
    </row>
    <row r="244" spans="1:13" s="99" customFormat="1" ht="21" customHeight="1" thickBot="1" x14ac:dyDescent="0.3">
      <c r="A244" s="195"/>
      <c r="B244" s="195"/>
      <c r="C244" s="106" t="s">
        <v>60</v>
      </c>
      <c r="D244" s="107">
        <v>807</v>
      </c>
      <c r="E244" s="108" t="s">
        <v>51</v>
      </c>
      <c r="F244" s="82" t="s">
        <v>164</v>
      </c>
      <c r="G244" s="109">
        <v>110</v>
      </c>
      <c r="H244" s="178">
        <v>473.9</v>
      </c>
      <c r="I244" s="88">
        <v>347.8</v>
      </c>
      <c r="J244" s="110">
        <v>350</v>
      </c>
      <c r="K244" s="110">
        <v>350</v>
      </c>
      <c r="L244" s="110">
        <v>350</v>
      </c>
      <c r="M244" s="104">
        <f t="shared" ref="M244" si="23">H244+I244+L244+J244+K244</f>
        <v>1871.7</v>
      </c>
    </row>
    <row r="245" spans="1:13" s="121" customFormat="1" ht="30.75" thickBot="1" x14ac:dyDescent="0.3">
      <c r="A245" s="115" t="s">
        <v>118</v>
      </c>
      <c r="B245" s="115"/>
      <c r="C245" s="115"/>
      <c r="D245" s="116"/>
      <c r="E245" s="117"/>
      <c r="F245" s="118"/>
      <c r="G245" s="119"/>
      <c r="H245" s="85">
        <f>H246</f>
        <v>393.7</v>
      </c>
      <c r="I245" s="86">
        <f>I246</f>
        <v>393.7</v>
      </c>
      <c r="J245" s="120">
        <f>J246</f>
        <v>393.7</v>
      </c>
      <c r="K245" s="120">
        <f t="shared" ref="K245:L245" si="24">K246</f>
        <v>393.7</v>
      </c>
      <c r="L245" s="120">
        <f t="shared" si="24"/>
        <v>393.7</v>
      </c>
      <c r="M245" s="86">
        <f t="shared" si="19"/>
        <v>1968.5</v>
      </c>
    </row>
    <row r="246" spans="1:13" s="128" customFormat="1" ht="19.5" customHeight="1" thickBot="1" x14ac:dyDescent="0.3">
      <c r="A246" s="196" t="s">
        <v>119</v>
      </c>
      <c r="B246" s="196" t="s">
        <v>120</v>
      </c>
      <c r="C246" s="122" t="s">
        <v>18</v>
      </c>
      <c r="D246" s="123"/>
      <c r="E246" s="124"/>
      <c r="F246" s="125"/>
      <c r="G246" s="126"/>
      <c r="H246" s="187">
        <f>H248+H249</f>
        <v>393.7</v>
      </c>
      <c r="I246" s="127">
        <f>I248+I249</f>
        <v>393.7</v>
      </c>
      <c r="J246" s="127">
        <f>J248+J249</f>
        <v>393.7</v>
      </c>
      <c r="K246" s="127">
        <f>K248+K249</f>
        <v>393.7</v>
      </c>
      <c r="L246" s="127">
        <f>L248+L249</f>
        <v>393.7</v>
      </c>
      <c r="M246" s="86">
        <f t="shared" si="19"/>
        <v>1968.5</v>
      </c>
    </row>
    <row r="247" spans="1:13" s="128" customFormat="1" ht="23.25" customHeight="1" x14ac:dyDescent="0.25">
      <c r="A247" s="196"/>
      <c r="B247" s="196"/>
      <c r="C247" s="129" t="s">
        <v>12</v>
      </c>
      <c r="D247" s="130"/>
      <c r="E247" s="131"/>
      <c r="F247" s="132"/>
      <c r="G247" s="133"/>
      <c r="H247" s="85"/>
      <c r="I247" s="86"/>
      <c r="J247" s="86"/>
      <c r="K247" s="86"/>
      <c r="L247" s="86"/>
      <c r="M247" s="86"/>
    </row>
    <row r="248" spans="1:13" s="128" customFormat="1" ht="22.5" customHeight="1" thickBot="1" x14ac:dyDescent="0.3">
      <c r="A248" s="196"/>
      <c r="B248" s="196"/>
      <c r="C248" s="134" t="s">
        <v>48</v>
      </c>
      <c r="D248" s="135">
        <v>807</v>
      </c>
      <c r="E248" s="136" t="s">
        <v>49</v>
      </c>
      <c r="F248" s="64" t="s">
        <v>195</v>
      </c>
      <c r="G248" s="137">
        <v>240</v>
      </c>
      <c r="H248" s="85">
        <v>393.7</v>
      </c>
      <c r="I248" s="86">
        <v>393.7</v>
      </c>
      <c r="J248" s="86">
        <v>393.7</v>
      </c>
      <c r="K248" s="86">
        <v>393.7</v>
      </c>
      <c r="L248" s="86">
        <v>393.7</v>
      </c>
      <c r="M248" s="86">
        <f t="shared" si="19"/>
        <v>1968.5</v>
      </c>
    </row>
    <row r="249" spans="1:13" s="128" customFormat="1" ht="15" customHeight="1" thickBot="1" x14ac:dyDescent="0.3">
      <c r="A249" s="197"/>
      <c r="B249" s="197"/>
      <c r="C249" s="138" t="s">
        <v>60</v>
      </c>
      <c r="D249" s="139"/>
      <c r="E249" s="140" t="s">
        <v>11</v>
      </c>
      <c r="F249" s="141" t="s">
        <v>11</v>
      </c>
      <c r="G249" s="142" t="s">
        <v>11</v>
      </c>
      <c r="H249" s="178"/>
      <c r="I249" s="88"/>
      <c r="J249" s="88"/>
      <c r="K249" s="88"/>
      <c r="L249" s="88"/>
      <c r="M249" s="86"/>
    </row>
  </sheetData>
  <mergeCells count="133">
    <mergeCell ref="H2:M2"/>
    <mergeCell ref="F3:M3"/>
    <mergeCell ref="B4:G4"/>
    <mergeCell ref="A6:A9"/>
    <mergeCell ref="B6:B9"/>
    <mergeCell ref="C6:C9"/>
    <mergeCell ref="D6:G7"/>
    <mergeCell ref="H6:M6"/>
    <mergeCell ref="H7:M7"/>
    <mergeCell ref="D8:D9"/>
    <mergeCell ref="A18:A21"/>
    <mergeCell ref="B18:B21"/>
    <mergeCell ref="A22:A25"/>
    <mergeCell ref="B22:B25"/>
    <mergeCell ref="A26:A29"/>
    <mergeCell ref="B26:B29"/>
    <mergeCell ref="F8:F9"/>
    <mergeCell ref="G8:G9"/>
    <mergeCell ref="M8:M9"/>
    <mergeCell ref="A10:A13"/>
    <mergeCell ref="B10:B13"/>
    <mergeCell ref="A14:A17"/>
    <mergeCell ref="B14:B17"/>
    <mergeCell ref="A42:A45"/>
    <mergeCell ref="B42:B45"/>
    <mergeCell ref="A46:A49"/>
    <mergeCell ref="B46:B49"/>
    <mergeCell ref="A50:A53"/>
    <mergeCell ref="B50:B53"/>
    <mergeCell ref="A30:A33"/>
    <mergeCell ref="B30:B33"/>
    <mergeCell ref="A34:A37"/>
    <mergeCell ref="B34:B37"/>
    <mergeCell ref="A38:A41"/>
    <mergeCell ref="B38:B41"/>
    <mergeCell ref="A66:A69"/>
    <mergeCell ref="B66:B69"/>
    <mergeCell ref="A70:A73"/>
    <mergeCell ref="B70:B73"/>
    <mergeCell ref="A74:A77"/>
    <mergeCell ref="B74:B77"/>
    <mergeCell ref="A54:A57"/>
    <mergeCell ref="B54:B57"/>
    <mergeCell ref="A58:A61"/>
    <mergeCell ref="B58:B61"/>
    <mergeCell ref="A62:A65"/>
    <mergeCell ref="B62:B65"/>
    <mergeCell ref="A90:A93"/>
    <mergeCell ref="B90:B93"/>
    <mergeCell ref="A94:A96"/>
    <mergeCell ref="B94:B96"/>
    <mergeCell ref="A97:A100"/>
    <mergeCell ref="B97:B100"/>
    <mergeCell ref="A78:A81"/>
    <mergeCell ref="B78:B81"/>
    <mergeCell ref="A82:A85"/>
    <mergeCell ref="B82:B85"/>
    <mergeCell ref="A86:A89"/>
    <mergeCell ref="B86:B89"/>
    <mergeCell ref="A113:A116"/>
    <mergeCell ref="B113:B116"/>
    <mergeCell ref="A117:A120"/>
    <mergeCell ref="B117:B120"/>
    <mergeCell ref="A121:A124"/>
    <mergeCell ref="B121:B124"/>
    <mergeCell ref="A101:A104"/>
    <mergeCell ref="B101:B104"/>
    <mergeCell ref="A105:A108"/>
    <mergeCell ref="B105:B108"/>
    <mergeCell ref="A109:A112"/>
    <mergeCell ref="B109:B112"/>
    <mergeCell ref="A137:A140"/>
    <mergeCell ref="B137:B140"/>
    <mergeCell ref="A141:A144"/>
    <mergeCell ref="B141:B144"/>
    <mergeCell ref="A145:A148"/>
    <mergeCell ref="B145:B148"/>
    <mergeCell ref="A125:A128"/>
    <mergeCell ref="B125:B128"/>
    <mergeCell ref="A129:A132"/>
    <mergeCell ref="B129:B132"/>
    <mergeCell ref="A133:A136"/>
    <mergeCell ref="B133:B136"/>
    <mergeCell ref="A165:A168"/>
    <mergeCell ref="B165:B168"/>
    <mergeCell ref="A169:A172"/>
    <mergeCell ref="B169:B172"/>
    <mergeCell ref="A173:A176"/>
    <mergeCell ref="B173:B176"/>
    <mergeCell ref="A149:A152"/>
    <mergeCell ref="B149:B152"/>
    <mergeCell ref="A153:A156"/>
    <mergeCell ref="B153:B156"/>
    <mergeCell ref="A161:A164"/>
    <mergeCell ref="B161:B164"/>
    <mergeCell ref="A157:A160"/>
    <mergeCell ref="B157:B160"/>
    <mergeCell ref="A189:A192"/>
    <mergeCell ref="B189:B192"/>
    <mergeCell ref="A193:A196"/>
    <mergeCell ref="B193:B196"/>
    <mergeCell ref="A197:A200"/>
    <mergeCell ref="B197:B200"/>
    <mergeCell ref="A177:A180"/>
    <mergeCell ref="B177:B180"/>
    <mergeCell ref="A181:A184"/>
    <mergeCell ref="B181:B184"/>
    <mergeCell ref="A185:A188"/>
    <mergeCell ref="B185:B188"/>
    <mergeCell ref="A213:A216"/>
    <mergeCell ref="B213:B216"/>
    <mergeCell ref="A217:A220"/>
    <mergeCell ref="B217:B220"/>
    <mergeCell ref="A221:A224"/>
    <mergeCell ref="B221:B224"/>
    <mergeCell ref="A201:A204"/>
    <mergeCell ref="B201:B204"/>
    <mergeCell ref="A205:A208"/>
    <mergeCell ref="B205:B208"/>
    <mergeCell ref="A209:A212"/>
    <mergeCell ref="B209:B212"/>
    <mergeCell ref="A237:A240"/>
    <mergeCell ref="B237:B240"/>
    <mergeCell ref="A241:A244"/>
    <mergeCell ref="B241:B244"/>
    <mergeCell ref="A246:A249"/>
    <mergeCell ref="B246:B249"/>
    <mergeCell ref="A225:A228"/>
    <mergeCell ref="B225:B228"/>
    <mergeCell ref="A229:A232"/>
    <mergeCell ref="B229:B232"/>
    <mergeCell ref="A233:A236"/>
    <mergeCell ref="B233:B236"/>
  </mergeCells>
  <pageMargins left="0.9055118110236221" right="0.51181102362204722" top="0.55118110236220474" bottom="0.55118110236220474" header="0.31496062992125984" footer="0.31496062992125984"/>
  <pageSetup paperSize="9" scale="65" fitToHeight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8"/>
  <sheetViews>
    <sheetView tabSelected="1" topLeftCell="A61" zoomScale="115" zoomScaleNormal="115" workbookViewId="0">
      <selection activeCell="H15" sqref="H15"/>
    </sheetView>
  </sheetViews>
  <sheetFormatPr defaultRowHeight="15" x14ac:dyDescent="0.25"/>
  <cols>
    <col min="1" max="1" width="17.7109375" customWidth="1"/>
    <col min="2" max="2" width="36.42578125" customWidth="1"/>
    <col min="3" max="3" width="37.42578125" customWidth="1"/>
    <col min="4" max="8" width="10.85546875" customWidth="1"/>
    <col min="9" max="9" width="11.7109375" customWidth="1"/>
  </cols>
  <sheetData>
    <row r="1" spans="1:9" x14ac:dyDescent="0.25">
      <c r="D1" t="s">
        <v>198</v>
      </c>
    </row>
    <row r="2" spans="1:9" x14ac:dyDescent="0.25">
      <c r="D2" s="226" t="s">
        <v>131</v>
      </c>
      <c r="E2" s="226"/>
      <c r="F2" s="226"/>
      <c r="G2" s="226"/>
      <c r="H2" s="226"/>
      <c r="I2" s="226"/>
    </row>
    <row r="3" spans="1:9" ht="13.5" customHeight="1" x14ac:dyDescent="0.25">
      <c r="B3" s="1"/>
      <c r="C3" s="228" t="s">
        <v>130</v>
      </c>
      <c r="D3" s="228"/>
      <c r="E3" s="228"/>
      <c r="F3" s="228"/>
      <c r="G3" s="228"/>
      <c r="H3" s="228"/>
      <c r="I3" s="228"/>
    </row>
    <row r="4" spans="1:9" ht="68.25" customHeight="1" x14ac:dyDescent="0.25">
      <c r="B4" s="229" t="s">
        <v>124</v>
      </c>
      <c r="C4" s="229"/>
      <c r="D4" s="229"/>
      <c r="E4" s="229"/>
      <c r="F4" s="169"/>
      <c r="G4" s="169"/>
      <c r="H4" s="39"/>
      <c r="I4" s="5"/>
    </row>
    <row r="5" spans="1:9" ht="15.75" thickBot="1" x14ac:dyDescent="0.3"/>
    <row r="6" spans="1:9" ht="24" customHeight="1" x14ac:dyDescent="0.25">
      <c r="A6" s="221" t="s">
        <v>38</v>
      </c>
      <c r="B6" s="221" t="s">
        <v>39</v>
      </c>
      <c r="C6" s="221" t="s">
        <v>34</v>
      </c>
      <c r="D6" s="232" t="s">
        <v>132</v>
      </c>
      <c r="E6" s="232"/>
      <c r="F6" s="232"/>
      <c r="G6" s="232"/>
      <c r="H6" s="232"/>
      <c r="I6" s="237"/>
    </row>
    <row r="7" spans="1:9" ht="15.75" customHeight="1" thickBot="1" x14ac:dyDescent="0.3">
      <c r="A7" s="230"/>
      <c r="B7" s="230"/>
      <c r="C7" s="230"/>
      <c r="D7" s="235" t="s">
        <v>134</v>
      </c>
      <c r="E7" s="235"/>
      <c r="F7" s="235"/>
      <c r="G7" s="235"/>
      <c r="H7" s="235"/>
      <c r="I7" s="238"/>
    </row>
    <row r="8" spans="1:9" ht="60.75" thickBot="1" x14ac:dyDescent="0.3">
      <c r="A8" s="230"/>
      <c r="B8" s="230"/>
      <c r="C8" s="230"/>
      <c r="D8" s="52" t="s">
        <v>122</v>
      </c>
      <c r="E8" s="52" t="s">
        <v>35</v>
      </c>
      <c r="F8" s="170" t="s">
        <v>36</v>
      </c>
      <c r="G8" s="170" t="s">
        <v>127</v>
      </c>
      <c r="H8" s="170" t="s">
        <v>128</v>
      </c>
      <c r="I8" s="221" t="s">
        <v>8</v>
      </c>
    </row>
    <row r="9" spans="1:9" ht="15.75" thickBot="1" x14ac:dyDescent="0.3">
      <c r="A9" s="222"/>
      <c r="B9" s="222"/>
      <c r="C9" s="222"/>
      <c r="D9" s="2">
        <v>2020</v>
      </c>
      <c r="E9" s="2">
        <v>2021</v>
      </c>
      <c r="F9" s="2">
        <v>2022</v>
      </c>
      <c r="G9" s="2">
        <v>2023</v>
      </c>
      <c r="H9" s="2">
        <v>2021</v>
      </c>
      <c r="I9" s="222"/>
    </row>
    <row r="10" spans="1:9" ht="20.25" customHeight="1" thickBot="1" x14ac:dyDescent="0.3">
      <c r="A10" s="239" t="s">
        <v>9</v>
      </c>
      <c r="B10" s="239" t="s">
        <v>55</v>
      </c>
      <c r="C10" s="6" t="s">
        <v>40</v>
      </c>
      <c r="D10" s="57">
        <f t="shared" ref="D10" si="0">SUM(D12:D16)</f>
        <v>19734.400000000001</v>
      </c>
      <c r="E10" s="57">
        <f t="shared" ref="E10:H10" si="1">SUM(E12:E16)</f>
        <v>17013.400000000001</v>
      </c>
      <c r="F10" s="57">
        <f t="shared" si="1"/>
        <v>13508.7</v>
      </c>
      <c r="G10" s="57">
        <f t="shared" si="1"/>
        <v>13488.7</v>
      </c>
      <c r="H10" s="57">
        <f t="shared" si="1"/>
        <v>13468.7</v>
      </c>
      <c r="I10" s="145">
        <f>D10+H10+E10+F10+G10</f>
        <v>77213.900000000009</v>
      </c>
    </row>
    <row r="11" spans="1:9" ht="18.75" customHeight="1" thickBot="1" x14ac:dyDescent="0.3">
      <c r="A11" s="240"/>
      <c r="B11" s="240"/>
      <c r="C11" s="6" t="s">
        <v>41</v>
      </c>
      <c r="D11" s="57"/>
      <c r="E11" s="57"/>
      <c r="F11" s="57"/>
      <c r="G11" s="57"/>
      <c r="H11" s="57"/>
      <c r="I11" s="145"/>
    </row>
    <row r="12" spans="1:9" ht="15.75" thickBot="1" x14ac:dyDescent="0.3">
      <c r="A12" s="240"/>
      <c r="B12" s="240"/>
      <c r="C12" s="6" t="s">
        <v>42</v>
      </c>
      <c r="D12" s="57"/>
      <c r="E12" s="57"/>
      <c r="F12" s="57"/>
      <c r="G12" s="57"/>
      <c r="H12" s="57"/>
      <c r="I12" s="145"/>
    </row>
    <row r="13" spans="1:9" ht="15.75" thickBot="1" x14ac:dyDescent="0.3">
      <c r="A13" s="240"/>
      <c r="B13" s="240"/>
      <c r="C13" s="6" t="s">
        <v>43</v>
      </c>
      <c r="D13" s="57">
        <f>D27+D41+D48</f>
        <v>6623.4</v>
      </c>
      <c r="E13" s="57">
        <f t="shared" ref="E13:H13" si="2">E27+E41+E48</f>
        <v>5509.6</v>
      </c>
      <c r="F13" s="57">
        <f t="shared" si="2"/>
        <v>350</v>
      </c>
      <c r="G13" s="57">
        <f t="shared" si="2"/>
        <v>350</v>
      </c>
      <c r="H13" s="57">
        <f t="shared" si="2"/>
        <v>350</v>
      </c>
      <c r="I13" s="145">
        <f t="shared" ref="I13:I57" si="3">D13+H13+E13+F13+G13</f>
        <v>13183</v>
      </c>
    </row>
    <row r="14" spans="1:9" ht="15.75" thickBot="1" x14ac:dyDescent="0.3">
      <c r="A14" s="240"/>
      <c r="B14" s="240"/>
      <c r="C14" s="6" t="s">
        <v>44</v>
      </c>
      <c r="D14" s="57"/>
      <c r="E14" s="57"/>
      <c r="F14" s="57"/>
      <c r="G14" s="57"/>
      <c r="H14" s="57"/>
      <c r="I14" s="145"/>
    </row>
    <row r="15" spans="1:9" ht="21.75" customHeight="1" thickBot="1" x14ac:dyDescent="0.3">
      <c r="A15" s="240"/>
      <c r="B15" s="240"/>
      <c r="C15" s="6" t="s">
        <v>52</v>
      </c>
      <c r="D15" s="57">
        <f>D29+D22+D36+D43+D50+D57</f>
        <v>13111.000000000002</v>
      </c>
      <c r="E15" s="57">
        <f t="shared" ref="E15:H15" si="4">E29+E22+E36+E43+E50+E57</f>
        <v>11503.800000000001</v>
      </c>
      <c r="F15" s="57">
        <f t="shared" si="4"/>
        <v>13158.7</v>
      </c>
      <c r="G15" s="57">
        <f t="shared" si="4"/>
        <v>13138.7</v>
      </c>
      <c r="H15" s="57">
        <f t="shared" si="4"/>
        <v>13118.7</v>
      </c>
      <c r="I15" s="145">
        <f t="shared" si="3"/>
        <v>64030.900000000009</v>
      </c>
    </row>
    <row r="16" spans="1:9" ht="15.75" thickBot="1" x14ac:dyDescent="0.3">
      <c r="A16" s="240"/>
      <c r="B16" s="240"/>
      <c r="C16" s="6" t="s">
        <v>37</v>
      </c>
      <c r="D16" s="57"/>
      <c r="E16" s="57"/>
      <c r="F16" s="57"/>
      <c r="G16" s="57"/>
      <c r="H16" s="57"/>
      <c r="I16" s="145"/>
    </row>
    <row r="17" spans="1:9" s="9" customFormat="1" ht="18" customHeight="1" thickBot="1" x14ac:dyDescent="0.3">
      <c r="A17" s="221" t="s">
        <v>13</v>
      </c>
      <c r="B17" s="221" t="s">
        <v>56</v>
      </c>
      <c r="C17" s="3" t="s">
        <v>40</v>
      </c>
      <c r="D17" s="74">
        <f t="shared" ref="D17" si="5">SUM(D19:D23)</f>
        <v>3650</v>
      </c>
      <c r="E17" s="74">
        <f t="shared" ref="E17:H17" si="6">SUM(E19:E23)</f>
        <v>3192.9</v>
      </c>
      <c r="F17" s="74">
        <f t="shared" si="6"/>
        <v>3100</v>
      </c>
      <c r="G17" s="74">
        <f t="shared" si="6"/>
        <v>3100</v>
      </c>
      <c r="H17" s="74">
        <f t="shared" si="6"/>
        <v>3100</v>
      </c>
      <c r="I17" s="145">
        <f t="shared" si="3"/>
        <v>16142.9</v>
      </c>
    </row>
    <row r="18" spans="1:9" s="9" customFormat="1" ht="16.5" customHeight="1" thickBot="1" x14ac:dyDescent="0.3">
      <c r="A18" s="230"/>
      <c r="B18" s="230"/>
      <c r="C18" s="3" t="s">
        <v>41</v>
      </c>
      <c r="D18" s="74"/>
      <c r="E18" s="74"/>
      <c r="F18" s="74"/>
      <c r="G18" s="74"/>
      <c r="H18" s="74"/>
      <c r="I18" s="145"/>
    </row>
    <row r="19" spans="1:9" s="9" customFormat="1" ht="15.75" thickBot="1" x14ac:dyDescent="0.3">
      <c r="A19" s="230"/>
      <c r="B19" s="230"/>
      <c r="C19" s="3" t="s">
        <v>42</v>
      </c>
      <c r="D19" s="74"/>
      <c r="E19" s="74"/>
      <c r="F19" s="74"/>
      <c r="G19" s="74"/>
      <c r="H19" s="74"/>
      <c r="I19" s="145"/>
    </row>
    <row r="20" spans="1:9" s="9" customFormat="1" ht="15.75" thickBot="1" x14ac:dyDescent="0.3">
      <c r="A20" s="230"/>
      <c r="B20" s="230"/>
      <c r="C20" s="3" t="s">
        <v>43</v>
      </c>
      <c r="D20" s="74"/>
      <c r="E20" s="74"/>
      <c r="F20" s="74"/>
      <c r="G20" s="74"/>
      <c r="H20" s="74"/>
      <c r="I20" s="145"/>
    </row>
    <row r="21" spans="1:9" s="9" customFormat="1" ht="15.75" thickBot="1" x14ac:dyDescent="0.3">
      <c r="A21" s="230"/>
      <c r="B21" s="230"/>
      <c r="C21" s="3" t="s">
        <v>44</v>
      </c>
      <c r="D21" s="74"/>
      <c r="E21" s="74"/>
      <c r="F21" s="74"/>
      <c r="G21" s="74"/>
      <c r="H21" s="74"/>
      <c r="I21" s="145"/>
    </row>
    <row r="22" spans="1:9" s="9" customFormat="1" ht="15.75" thickBot="1" x14ac:dyDescent="0.3">
      <c r="A22" s="230"/>
      <c r="B22" s="230"/>
      <c r="C22" s="3" t="s">
        <v>52</v>
      </c>
      <c r="D22" s="74">
        <v>3650</v>
      </c>
      <c r="E22" s="74">
        <v>3192.9</v>
      </c>
      <c r="F22" s="74">
        <v>3100</v>
      </c>
      <c r="G22" s="74">
        <v>3100</v>
      </c>
      <c r="H22" s="74">
        <v>3100</v>
      </c>
      <c r="I22" s="145">
        <f t="shared" si="3"/>
        <v>16142.9</v>
      </c>
    </row>
    <row r="23" spans="1:9" s="9" customFormat="1" ht="15.75" thickBot="1" x14ac:dyDescent="0.3">
      <c r="A23" s="222"/>
      <c r="B23" s="222"/>
      <c r="C23" s="3" t="s">
        <v>37</v>
      </c>
      <c r="D23" s="74"/>
      <c r="E23" s="74"/>
      <c r="F23" s="74"/>
      <c r="G23" s="74"/>
      <c r="H23" s="74"/>
      <c r="I23" s="145"/>
    </row>
    <row r="24" spans="1:9" ht="20.25" customHeight="1" thickBot="1" x14ac:dyDescent="0.3">
      <c r="A24" s="221" t="s">
        <v>19</v>
      </c>
      <c r="B24" s="221" t="s">
        <v>57</v>
      </c>
      <c r="C24" s="3" t="s">
        <v>40</v>
      </c>
      <c r="D24" s="74">
        <f t="shared" ref="D24" si="7">SUM(D26:D30)</f>
        <v>8585.7000000000007</v>
      </c>
      <c r="E24" s="74">
        <f t="shared" ref="E24:H24" si="8">SUM(E26:E30)</f>
        <v>6930.9</v>
      </c>
      <c r="F24" s="74">
        <f t="shared" si="8"/>
        <v>4670</v>
      </c>
      <c r="G24" s="74">
        <f t="shared" si="8"/>
        <v>4670</v>
      </c>
      <c r="H24" s="74">
        <f t="shared" si="8"/>
        <v>4670</v>
      </c>
      <c r="I24" s="145">
        <f t="shared" si="3"/>
        <v>29526.6</v>
      </c>
    </row>
    <row r="25" spans="1:9" ht="15.75" customHeight="1" thickBot="1" x14ac:dyDescent="0.3">
      <c r="A25" s="230"/>
      <c r="B25" s="230"/>
      <c r="C25" s="3" t="s">
        <v>41</v>
      </c>
      <c r="D25" s="74"/>
      <c r="E25" s="74"/>
      <c r="F25" s="74"/>
      <c r="G25" s="74"/>
      <c r="H25" s="74"/>
      <c r="I25" s="145"/>
    </row>
    <row r="26" spans="1:9" ht="15.75" thickBot="1" x14ac:dyDescent="0.3">
      <c r="A26" s="230"/>
      <c r="B26" s="230"/>
      <c r="C26" s="3" t="s">
        <v>42</v>
      </c>
      <c r="D26" s="74"/>
      <c r="E26" s="74"/>
      <c r="F26" s="74"/>
      <c r="G26" s="74"/>
      <c r="H26" s="74"/>
      <c r="I26" s="145"/>
    </row>
    <row r="27" spans="1:9" ht="15.75" thickBot="1" x14ac:dyDescent="0.3">
      <c r="A27" s="230"/>
      <c r="B27" s="230"/>
      <c r="C27" s="3" t="s">
        <v>43</v>
      </c>
      <c r="D27" s="74">
        <v>3649.5</v>
      </c>
      <c r="E27" s="74">
        <v>3961.8</v>
      </c>
      <c r="F27" s="74">
        <v>0</v>
      </c>
      <c r="G27" s="74">
        <v>0</v>
      </c>
      <c r="H27" s="74">
        <v>0</v>
      </c>
      <c r="I27" s="145">
        <f t="shared" si="3"/>
        <v>7611.3</v>
      </c>
    </row>
    <row r="28" spans="1:9" ht="15.75" thickBot="1" x14ac:dyDescent="0.3">
      <c r="A28" s="230"/>
      <c r="B28" s="230"/>
      <c r="C28" s="3" t="s">
        <v>44</v>
      </c>
      <c r="D28" s="74"/>
      <c r="E28" s="74"/>
      <c r="F28" s="74"/>
      <c r="G28" s="74"/>
      <c r="H28" s="74"/>
      <c r="I28" s="145"/>
    </row>
    <row r="29" spans="1:9" ht="15.75" thickBot="1" x14ac:dyDescent="0.3">
      <c r="A29" s="230"/>
      <c r="B29" s="230"/>
      <c r="C29" s="3" t="s">
        <v>52</v>
      </c>
      <c r="D29" s="74">
        <v>4936.2</v>
      </c>
      <c r="E29" s="74">
        <v>2969.1</v>
      </c>
      <c r="F29" s="74">
        <v>4670</v>
      </c>
      <c r="G29" s="74">
        <v>4670</v>
      </c>
      <c r="H29" s="74">
        <v>4670</v>
      </c>
      <c r="I29" s="145">
        <f t="shared" si="3"/>
        <v>21915.300000000003</v>
      </c>
    </row>
    <row r="30" spans="1:9" ht="15.75" thickBot="1" x14ac:dyDescent="0.3">
      <c r="A30" s="222"/>
      <c r="B30" s="222"/>
      <c r="C30" s="3" t="s">
        <v>37</v>
      </c>
      <c r="D30" s="74"/>
      <c r="E30" s="74"/>
      <c r="F30" s="74"/>
      <c r="G30" s="74"/>
      <c r="H30" s="74"/>
      <c r="I30" s="145"/>
    </row>
    <row r="31" spans="1:9" s="9" customFormat="1" ht="18" customHeight="1" thickBot="1" x14ac:dyDescent="0.3">
      <c r="A31" s="215" t="s">
        <v>25</v>
      </c>
      <c r="B31" s="221" t="s">
        <v>58</v>
      </c>
      <c r="C31" s="3" t="s">
        <v>40</v>
      </c>
      <c r="D31" s="74">
        <f t="shared" ref="D31" si="9">SUM(D33:D37)</f>
        <v>500</v>
      </c>
      <c r="E31" s="74">
        <f t="shared" ref="E31:H31" si="10">SUM(E33:E37)</f>
        <v>400</v>
      </c>
      <c r="F31" s="74">
        <f t="shared" si="10"/>
        <v>500</v>
      </c>
      <c r="G31" s="74">
        <f t="shared" si="10"/>
        <v>500</v>
      </c>
      <c r="H31" s="74">
        <f t="shared" si="10"/>
        <v>500</v>
      </c>
      <c r="I31" s="145">
        <f t="shared" si="3"/>
        <v>2400</v>
      </c>
    </row>
    <row r="32" spans="1:9" s="9" customFormat="1" ht="18" customHeight="1" thickBot="1" x14ac:dyDescent="0.3">
      <c r="A32" s="216"/>
      <c r="B32" s="230"/>
      <c r="C32" s="3" t="s">
        <v>41</v>
      </c>
      <c r="D32" s="74"/>
      <c r="E32" s="74"/>
      <c r="F32" s="74"/>
      <c r="G32" s="74"/>
      <c r="H32" s="74"/>
      <c r="I32" s="145"/>
    </row>
    <row r="33" spans="1:9" s="9" customFormat="1" ht="15.75" thickBot="1" x14ac:dyDescent="0.3">
      <c r="A33" s="216"/>
      <c r="B33" s="230"/>
      <c r="C33" s="3" t="s">
        <v>42</v>
      </c>
      <c r="D33" s="74"/>
      <c r="E33" s="74"/>
      <c r="F33" s="74"/>
      <c r="G33" s="74"/>
      <c r="H33" s="74"/>
      <c r="I33" s="145"/>
    </row>
    <row r="34" spans="1:9" s="9" customFormat="1" ht="15.75" thickBot="1" x14ac:dyDescent="0.3">
      <c r="A34" s="216"/>
      <c r="B34" s="230"/>
      <c r="C34" s="3" t="s">
        <v>43</v>
      </c>
      <c r="D34" s="74"/>
      <c r="E34" s="74"/>
      <c r="F34" s="74"/>
      <c r="G34" s="74"/>
      <c r="H34" s="74"/>
      <c r="I34" s="145"/>
    </row>
    <row r="35" spans="1:9" s="9" customFormat="1" ht="15.75" thickBot="1" x14ac:dyDescent="0.3">
      <c r="A35" s="216"/>
      <c r="B35" s="230"/>
      <c r="C35" s="3" t="s">
        <v>44</v>
      </c>
      <c r="D35" s="74"/>
      <c r="E35" s="74"/>
      <c r="F35" s="74"/>
      <c r="G35" s="74"/>
      <c r="H35" s="74"/>
      <c r="I35" s="145"/>
    </row>
    <row r="36" spans="1:9" s="9" customFormat="1" ht="15.75" thickBot="1" x14ac:dyDescent="0.3">
      <c r="A36" s="216"/>
      <c r="B36" s="230"/>
      <c r="C36" s="3" t="s">
        <v>52</v>
      </c>
      <c r="D36" s="74">
        <v>500</v>
      </c>
      <c r="E36" s="74">
        <v>400</v>
      </c>
      <c r="F36" s="74">
        <v>500</v>
      </c>
      <c r="G36" s="74">
        <v>500</v>
      </c>
      <c r="H36" s="74">
        <v>500</v>
      </c>
      <c r="I36" s="145">
        <f t="shared" si="3"/>
        <v>2400</v>
      </c>
    </row>
    <row r="37" spans="1:9" s="9" customFormat="1" ht="15.75" thickBot="1" x14ac:dyDescent="0.3">
      <c r="A37" s="217"/>
      <c r="B37" s="222"/>
      <c r="C37" s="3" t="s">
        <v>37</v>
      </c>
      <c r="D37" s="74"/>
      <c r="E37" s="74"/>
      <c r="F37" s="74"/>
      <c r="G37" s="74"/>
      <c r="H37" s="74"/>
      <c r="I37" s="145"/>
    </row>
    <row r="38" spans="1:9" s="9" customFormat="1" ht="20.25" customHeight="1" thickBot="1" x14ac:dyDescent="0.3">
      <c r="A38" s="198" t="s">
        <v>27</v>
      </c>
      <c r="B38" s="198" t="s">
        <v>59</v>
      </c>
      <c r="C38" s="3" t="s">
        <v>40</v>
      </c>
      <c r="D38" s="74">
        <f t="shared" ref="D38" si="11">SUM(D40:D44)</f>
        <v>4700</v>
      </c>
      <c r="E38" s="74">
        <f t="shared" ref="E38:H38" si="12">SUM(E40:E44)</f>
        <v>3672.2</v>
      </c>
      <c r="F38" s="74">
        <f t="shared" si="12"/>
        <v>2300</v>
      </c>
      <c r="G38" s="74">
        <f t="shared" si="12"/>
        <v>2300</v>
      </c>
      <c r="H38" s="74">
        <f t="shared" si="12"/>
        <v>2300</v>
      </c>
      <c r="I38" s="145">
        <f t="shared" si="3"/>
        <v>15272.2</v>
      </c>
    </row>
    <row r="39" spans="1:9" s="9" customFormat="1" ht="17.25" customHeight="1" thickBot="1" x14ac:dyDescent="0.3">
      <c r="A39" s="199"/>
      <c r="B39" s="199"/>
      <c r="C39" s="3" t="s">
        <v>41</v>
      </c>
      <c r="D39" s="74"/>
      <c r="E39" s="74"/>
      <c r="F39" s="74"/>
      <c r="G39" s="74"/>
      <c r="H39" s="74"/>
      <c r="I39" s="145"/>
    </row>
    <row r="40" spans="1:9" s="9" customFormat="1" ht="15.75" thickBot="1" x14ac:dyDescent="0.3">
      <c r="A40" s="199"/>
      <c r="B40" s="199"/>
      <c r="C40" s="3" t="s">
        <v>42</v>
      </c>
      <c r="D40" s="74"/>
      <c r="E40" s="74"/>
      <c r="F40" s="74"/>
      <c r="G40" s="74"/>
      <c r="H40" s="74"/>
      <c r="I40" s="145"/>
    </row>
    <row r="41" spans="1:9" s="9" customFormat="1" ht="15.75" thickBot="1" x14ac:dyDescent="0.3">
      <c r="A41" s="199"/>
      <c r="B41" s="199"/>
      <c r="C41" s="3" t="s">
        <v>43</v>
      </c>
      <c r="D41" s="74">
        <v>2500</v>
      </c>
      <c r="E41" s="74">
        <v>1200</v>
      </c>
      <c r="F41" s="74">
        <v>0</v>
      </c>
      <c r="G41" s="74">
        <v>0</v>
      </c>
      <c r="H41" s="74">
        <v>0</v>
      </c>
      <c r="I41" s="145">
        <f t="shared" si="3"/>
        <v>3700</v>
      </c>
    </row>
    <row r="42" spans="1:9" s="9" customFormat="1" ht="15.75" thickBot="1" x14ac:dyDescent="0.3">
      <c r="A42" s="199"/>
      <c r="B42" s="199"/>
      <c r="C42" s="3" t="s">
        <v>44</v>
      </c>
      <c r="D42" s="74"/>
      <c r="E42" s="74"/>
      <c r="F42" s="74"/>
      <c r="G42" s="74"/>
      <c r="H42" s="74"/>
      <c r="I42" s="145"/>
    </row>
    <row r="43" spans="1:9" s="9" customFormat="1" ht="15.75" thickBot="1" x14ac:dyDescent="0.3">
      <c r="A43" s="199"/>
      <c r="B43" s="199"/>
      <c r="C43" s="3" t="s">
        <v>52</v>
      </c>
      <c r="D43" s="74">
        <v>2200</v>
      </c>
      <c r="E43" s="74">
        <v>2472.1999999999998</v>
      </c>
      <c r="F43" s="74">
        <v>2300</v>
      </c>
      <c r="G43" s="74">
        <v>2300</v>
      </c>
      <c r="H43" s="74">
        <v>2300</v>
      </c>
      <c r="I43" s="145">
        <f t="shared" si="3"/>
        <v>11572.2</v>
      </c>
    </row>
    <row r="44" spans="1:9" s="9" customFormat="1" ht="15.75" thickBot="1" x14ac:dyDescent="0.3">
      <c r="A44" s="200"/>
      <c r="B44" s="200"/>
      <c r="C44" s="3" t="s">
        <v>37</v>
      </c>
      <c r="D44" s="74"/>
      <c r="E44" s="74"/>
      <c r="F44" s="74"/>
      <c r="G44" s="74"/>
      <c r="H44" s="74"/>
      <c r="I44" s="145"/>
    </row>
    <row r="45" spans="1:9" s="9" customFormat="1" ht="18" customHeight="1" thickBot="1" x14ac:dyDescent="0.3">
      <c r="A45" s="198" t="s">
        <v>30</v>
      </c>
      <c r="B45" s="198" t="s">
        <v>31</v>
      </c>
      <c r="C45" s="3" t="s">
        <v>40</v>
      </c>
      <c r="D45" s="74">
        <f t="shared" ref="D45" si="13">SUM(D47:D51)</f>
        <v>1905</v>
      </c>
      <c r="E45" s="74">
        <f t="shared" ref="E45:H45" si="14">SUM(E47:E51)</f>
        <v>2423.7000000000003</v>
      </c>
      <c r="F45" s="74">
        <f t="shared" si="14"/>
        <v>2545</v>
      </c>
      <c r="G45" s="74">
        <f t="shared" si="14"/>
        <v>2525</v>
      </c>
      <c r="H45" s="74">
        <f t="shared" si="14"/>
        <v>2505</v>
      </c>
      <c r="I45" s="145">
        <f t="shared" si="3"/>
        <v>11903.7</v>
      </c>
    </row>
    <row r="46" spans="1:9" s="9" customFormat="1" ht="16.5" customHeight="1" thickBot="1" x14ac:dyDescent="0.3">
      <c r="A46" s="199"/>
      <c r="B46" s="199"/>
      <c r="C46" s="3" t="s">
        <v>41</v>
      </c>
      <c r="D46" s="74"/>
      <c r="E46" s="74"/>
      <c r="F46" s="74"/>
      <c r="G46" s="74"/>
      <c r="H46" s="74"/>
      <c r="I46" s="145"/>
    </row>
    <row r="47" spans="1:9" s="9" customFormat="1" ht="15.75" thickBot="1" x14ac:dyDescent="0.3">
      <c r="A47" s="199"/>
      <c r="B47" s="199"/>
      <c r="C47" s="3" t="s">
        <v>42</v>
      </c>
      <c r="D47" s="74"/>
      <c r="E47" s="74"/>
      <c r="F47" s="74"/>
      <c r="G47" s="74"/>
      <c r="H47" s="74"/>
      <c r="I47" s="145"/>
    </row>
    <row r="48" spans="1:9" s="9" customFormat="1" ht="15.75" thickBot="1" x14ac:dyDescent="0.3">
      <c r="A48" s="199"/>
      <c r="B48" s="199"/>
      <c r="C48" s="3" t="s">
        <v>43</v>
      </c>
      <c r="D48" s="74">
        <v>473.9</v>
      </c>
      <c r="E48" s="74">
        <v>347.8</v>
      </c>
      <c r="F48" s="74">
        <v>350</v>
      </c>
      <c r="G48" s="74">
        <v>350</v>
      </c>
      <c r="H48" s="74">
        <v>350</v>
      </c>
      <c r="I48" s="145">
        <f t="shared" si="3"/>
        <v>1871.7</v>
      </c>
    </row>
    <row r="49" spans="1:9" s="9" customFormat="1" ht="15.75" thickBot="1" x14ac:dyDescent="0.3">
      <c r="A49" s="199"/>
      <c r="B49" s="199"/>
      <c r="C49" s="3" t="s">
        <v>44</v>
      </c>
      <c r="D49" s="74"/>
      <c r="E49" s="74"/>
      <c r="F49" s="74"/>
      <c r="G49" s="74"/>
      <c r="H49" s="74"/>
      <c r="I49" s="145"/>
    </row>
    <row r="50" spans="1:9" s="9" customFormat="1" ht="15.75" thickBot="1" x14ac:dyDescent="0.3">
      <c r="A50" s="199"/>
      <c r="B50" s="199"/>
      <c r="C50" s="3" t="s">
        <v>52</v>
      </c>
      <c r="D50" s="74">
        <v>1431.1</v>
      </c>
      <c r="E50" s="74">
        <v>2075.9</v>
      </c>
      <c r="F50" s="74">
        <v>2195</v>
      </c>
      <c r="G50" s="74">
        <v>2175</v>
      </c>
      <c r="H50" s="74">
        <v>2155</v>
      </c>
      <c r="I50" s="145">
        <f t="shared" si="3"/>
        <v>10032</v>
      </c>
    </row>
    <row r="51" spans="1:9" s="9" customFormat="1" ht="15.75" thickBot="1" x14ac:dyDescent="0.3">
      <c r="A51" s="200"/>
      <c r="B51" s="200"/>
      <c r="C51" s="3" t="s">
        <v>37</v>
      </c>
      <c r="D51" s="74"/>
      <c r="E51" s="74"/>
      <c r="F51" s="74"/>
      <c r="G51" s="74"/>
      <c r="H51" s="74"/>
      <c r="I51" s="145"/>
    </row>
    <row r="52" spans="1:9" s="9" customFormat="1" ht="18" customHeight="1" thickBot="1" x14ac:dyDescent="0.3">
      <c r="A52" s="198" t="s">
        <v>119</v>
      </c>
      <c r="B52" s="198" t="s">
        <v>123</v>
      </c>
      <c r="C52" s="3" t="s">
        <v>40</v>
      </c>
      <c r="D52" s="74">
        <f t="shared" ref="D52" si="15">SUM(D54:D58)</f>
        <v>393.7</v>
      </c>
      <c r="E52" s="74">
        <f t="shared" ref="E52:H52" si="16">SUM(E54:E58)</f>
        <v>393.7</v>
      </c>
      <c r="F52" s="74">
        <f t="shared" si="16"/>
        <v>393.7</v>
      </c>
      <c r="G52" s="74">
        <f t="shared" si="16"/>
        <v>393.7</v>
      </c>
      <c r="H52" s="74">
        <f t="shared" si="16"/>
        <v>393.7</v>
      </c>
      <c r="I52" s="145">
        <f t="shared" si="3"/>
        <v>1968.5</v>
      </c>
    </row>
    <row r="53" spans="1:9" s="9" customFormat="1" ht="16.5" customHeight="1" thickBot="1" x14ac:dyDescent="0.3">
      <c r="A53" s="199"/>
      <c r="B53" s="199"/>
      <c r="C53" s="3" t="s">
        <v>41</v>
      </c>
      <c r="D53" s="74"/>
      <c r="E53" s="74"/>
      <c r="F53" s="74"/>
      <c r="G53" s="74"/>
      <c r="H53" s="74"/>
      <c r="I53" s="145"/>
    </row>
    <row r="54" spans="1:9" s="9" customFormat="1" ht="15.75" thickBot="1" x14ac:dyDescent="0.3">
      <c r="A54" s="199"/>
      <c r="B54" s="199"/>
      <c r="C54" s="3" t="s">
        <v>42</v>
      </c>
      <c r="D54" s="74"/>
      <c r="E54" s="74"/>
      <c r="F54" s="74"/>
      <c r="G54" s="74"/>
      <c r="H54" s="74"/>
      <c r="I54" s="145"/>
    </row>
    <row r="55" spans="1:9" s="9" customFormat="1" ht="15.75" thickBot="1" x14ac:dyDescent="0.3">
      <c r="A55" s="199"/>
      <c r="B55" s="199"/>
      <c r="C55" s="3" t="s">
        <v>43</v>
      </c>
      <c r="D55" s="74"/>
      <c r="E55" s="74"/>
      <c r="F55" s="74"/>
      <c r="G55" s="74"/>
      <c r="H55" s="74"/>
      <c r="I55" s="145"/>
    </row>
    <row r="56" spans="1:9" s="9" customFormat="1" ht="15.75" thickBot="1" x14ac:dyDescent="0.3">
      <c r="A56" s="199"/>
      <c r="B56" s="199"/>
      <c r="C56" s="3" t="s">
        <v>44</v>
      </c>
      <c r="D56" s="74"/>
      <c r="E56" s="74"/>
      <c r="F56" s="74"/>
      <c r="G56" s="74"/>
      <c r="H56" s="74"/>
      <c r="I56" s="145"/>
    </row>
    <row r="57" spans="1:9" s="9" customFormat="1" ht="15.75" thickBot="1" x14ac:dyDescent="0.3">
      <c r="A57" s="199"/>
      <c r="B57" s="199"/>
      <c r="C57" s="3" t="s">
        <v>52</v>
      </c>
      <c r="D57" s="74">
        <v>393.7</v>
      </c>
      <c r="E57" s="74">
        <v>393.7</v>
      </c>
      <c r="F57" s="74">
        <v>393.7</v>
      </c>
      <c r="G57" s="74">
        <v>393.7</v>
      </c>
      <c r="H57" s="74">
        <v>393.7</v>
      </c>
      <c r="I57" s="145">
        <f t="shared" si="3"/>
        <v>1968.5</v>
      </c>
    </row>
    <row r="58" spans="1:9" s="9" customFormat="1" ht="15.75" thickBot="1" x14ac:dyDescent="0.3">
      <c r="A58" s="200"/>
      <c r="B58" s="200"/>
      <c r="C58" s="3" t="s">
        <v>37</v>
      </c>
      <c r="D58" s="74"/>
      <c r="E58" s="74"/>
      <c r="F58" s="74"/>
      <c r="G58" s="74"/>
      <c r="H58" s="74"/>
      <c r="I58" s="145"/>
    </row>
  </sheetData>
  <mergeCells count="23">
    <mergeCell ref="A52:A58"/>
    <mergeCell ref="B52:B58"/>
    <mergeCell ref="A6:A9"/>
    <mergeCell ref="B6:B9"/>
    <mergeCell ref="A45:A51"/>
    <mergeCell ref="B45:B51"/>
    <mergeCell ref="A38:A44"/>
    <mergeCell ref="B38:B44"/>
    <mergeCell ref="A31:A37"/>
    <mergeCell ref="B31:B37"/>
    <mergeCell ref="A17:A23"/>
    <mergeCell ref="B17:B23"/>
    <mergeCell ref="A24:A30"/>
    <mergeCell ref="B24:B30"/>
    <mergeCell ref="C3:I3"/>
    <mergeCell ref="D2:I2"/>
    <mergeCell ref="A10:A16"/>
    <mergeCell ref="B10:B16"/>
    <mergeCell ref="C6:C9"/>
    <mergeCell ref="D6:I6"/>
    <mergeCell ref="D7:I7"/>
    <mergeCell ref="I8:I9"/>
    <mergeCell ref="B4:E4"/>
  </mergeCells>
  <pageMargins left="0.9055118110236221" right="0.51181102362204722" top="0.55118110236220474" bottom="0.55118110236220474" header="0.31496062992125984" footer="0.31496062992125984"/>
  <pageSetup paperSize="9" scale="83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</vt:lpstr>
      <vt:lpstr>Прил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</dc:creator>
  <cp:lastModifiedBy>Газета</cp:lastModifiedBy>
  <cp:lastPrinted>2021-04-26T09:31:09Z</cp:lastPrinted>
  <dcterms:created xsi:type="dcterms:W3CDTF">2013-10-01T04:55:37Z</dcterms:created>
  <dcterms:modified xsi:type="dcterms:W3CDTF">2021-06-09T03:46:08Z</dcterms:modified>
</cp:coreProperties>
</file>