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45" windowHeight="11055"/>
  </bookViews>
  <sheets>
    <sheet name="Прил 1" sheetId="8" r:id="rId1"/>
    <sheet name="Прил 2" sheetId="4" r:id="rId2"/>
  </sheets>
  <calcPr calcId="125725"/>
</workbook>
</file>

<file path=xl/calcChain.xml><?xml version="1.0" encoding="utf-8"?>
<calcChain xmlns="http://schemas.openxmlformats.org/spreadsheetml/2006/main">
  <c r="K30" i="4"/>
  <c r="K23"/>
  <c r="J16"/>
  <c r="J11" s="1"/>
  <c r="J18"/>
  <c r="J25"/>
  <c r="O141" i="8"/>
  <c r="L139"/>
  <c r="K139"/>
  <c r="J139"/>
  <c r="I139"/>
  <c r="H139"/>
  <c r="O137"/>
  <c r="N135"/>
  <c r="M135"/>
  <c r="L135"/>
  <c r="K135"/>
  <c r="J135"/>
  <c r="I135"/>
  <c r="H135"/>
  <c r="O133"/>
  <c r="L131"/>
  <c r="K131"/>
  <c r="J131"/>
  <c r="I131"/>
  <c r="H131"/>
  <c r="N128"/>
  <c r="N126" s="1"/>
  <c r="M128"/>
  <c r="L128"/>
  <c r="L126" s="1"/>
  <c r="K128"/>
  <c r="J128"/>
  <c r="J126" s="1"/>
  <c r="I128"/>
  <c r="H128"/>
  <c r="O128" s="1"/>
  <c r="M126"/>
  <c r="K126"/>
  <c r="I126"/>
  <c r="O124"/>
  <c r="N122"/>
  <c r="M122"/>
  <c r="L122"/>
  <c r="K122"/>
  <c r="J122"/>
  <c r="I122"/>
  <c r="H122"/>
  <c r="O120"/>
  <c r="N118"/>
  <c r="M118"/>
  <c r="L118"/>
  <c r="K118"/>
  <c r="J118"/>
  <c r="I118"/>
  <c r="H118"/>
  <c r="O116"/>
  <c r="N114"/>
  <c r="M114"/>
  <c r="L114"/>
  <c r="K114"/>
  <c r="J114"/>
  <c r="I114"/>
  <c r="H114"/>
  <c r="O112"/>
  <c r="L110"/>
  <c r="K110"/>
  <c r="J110"/>
  <c r="I110"/>
  <c r="H110"/>
  <c r="O108"/>
  <c r="N106"/>
  <c r="M106"/>
  <c r="L106"/>
  <c r="K106"/>
  <c r="J106"/>
  <c r="I106"/>
  <c r="H106"/>
  <c r="O104"/>
  <c r="N102"/>
  <c r="M102"/>
  <c r="L102"/>
  <c r="K102"/>
  <c r="J102"/>
  <c r="I102"/>
  <c r="H102"/>
  <c r="N101"/>
  <c r="M101"/>
  <c r="L101"/>
  <c r="K101"/>
  <c r="J101"/>
  <c r="I101"/>
  <c r="H101"/>
  <c r="N100"/>
  <c r="M100"/>
  <c r="M98" s="1"/>
  <c r="L100"/>
  <c r="K100"/>
  <c r="K98" s="1"/>
  <c r="J100"/>
  <c r="I100"/>
  <c r="I98" s="1"/>
  <c r="H100"/>
  <c r="N98"/>
  <c r="J98"/>
  <c r="O96"/>
  <c r="N94"/>
  <c r="M94"/>
  <c r="L94"/>
  <c r="K94"/>
  <c r="J94"/>
  <c r="I94"/>
  <c r="H94"/>
  <c r="O92"/>
  <c r="L90"/>
  <c r="K90"/>
  <c r="J90"/>
  <c r="I90"/>
  <c r="H90"/>
  <c r="O88"/>
  <c r="N86"/>
  <c r="M86"/>
  <c r="L86"/>
  <c r="K86"/>
  <c r="J86"/>
  <c r="I86"/>
  <c r="H86"/>
  <c r="O84"/>
  <c r="N82"/>
  <c r="M82"/>
  <c r="L82"/>
  <c r="K82"/>
  <c r="J82"/>
  <c r="I82"/>
  <c r="H82"/>
  <c r="O80"/>
  <c r="N78"/>
  <c r="M78"/>
  <c r="L78"/>
  <c r="K78"/>
  <c r="J78"/>
  <c r="I78"/>
  <c r="H78"/>
  <c r="O76"/>
  <c r="N74"/>
  <c r="M74"/>
  <c r="L74"/>
  <c r="K74"/>
  <c r="J74"/>
  <c r="I74"/>
  <c r="H74"/>
  <c r="O72"/>
  <c r="N70"/>
  <c r="M70"/>
  <c r="L70"/>
  <c r="K70"/>
  <c r="J70"/>
  <c r="I70"/>
  <c r="H70"/>
  <c r="N68"/>
  <c r="M68"/>
  <c r="L68"/>
  <c r="K68"/>
  <c r="J68"/>
  <c r="J65" s="1"/>
  <c r="I68"/>
  <c r="H68"/>
  <c r="N67"/>
  <c r="M67"/>
  <c r="L67"/>
  <c r="K67"/>
  <c r="J67"/>
  <c r="I67"/>
  <c r="H67"/>
  <c r="M65"/>
  <c r="H65"/>
  <c r="M64"/>
  <c r="K64"/>
  <c r="I64"/>
  <c r="N63"/>
  <c r="L63"/>
  <c r="J63"/>
  <c r="H63"/>
  <c r="O59"/>
  <c r="J57"/>
  <c r="I57"/>
  <c r="H57"/>
  <c r="O55"/>
  <c r="L53"/>
  <c r="K53"/>
  <c r="J53"/>
  <c r="I53"/>
  <c r="H53"/>
  <c r="O51"/>
  <c r="L49"/>
  <c r="K49"/>
  <c r="J49"/>
  <c r="I49"/>
  <c r="H49"/>
  <c r="O47"/>
  <c r="M45"/>
  <c r="L45"/>
  <c r="K45"/>
  <c r="J45"/>
  <c r="I45"/>
  <c r="H45"/>
  <c r="O43"/>
  <c r="N41"/>
  <c r="M41"/>
  <c r="L41"/>
  <c r="K41"/>
  <c r="J41"/>
  <c r="I41"/>
  <c r="H41"/>
  <c r="O39"/>
  <c r="N37"/>
  <c r="M37"/>
  <c r="L37"/>
  <c r="K37"/>
  <c r="J37"/>
  <c r="I37"/>
  <c r="H37"/>
  <c r="O35"/>
  <c r="N33"/>
  <c r="M33"/>
  <c r="L33"/>
  <c r="K33"/>
  <c r="J33"/>
  <c r="I33"/>
  <c r="H33"/>
  <c r="O31"/>
  <c r="L29"/>
  <c r="K29"/>
  <c r="J29"/>
  <c r="I29"/>
  <c r="H29"/>
  <c r="O27"/>
  <c r="N25"/>
  <c r="M25"/>
  <c r="L25"/>
  <c r="K25"/>
  <c r="J25"/>
  <c r="I25"/>
  <c r="H25"/>
  <c r="N22"/>
  <c r="N20" s="1"/>
  <c r="M22"/>
  <c r="L22"/>
  <c r="L20" s="1"/>
  <c r="K22"/>
  <c r="J22"/>
  <c r="J18" s="1"/>
  <c r="J16" s="1"/>
  <c r="I22"/>
  <c r="H22"/>
  <c r="O22" s="1"/>
  <c r="M20"/>
  <c r="K20"/>
  <c r="I20"/>
  <c r="M18"/>
  <c r="M16" s="1"/>
  <c r="K18"/>
  <c r="K16" s="1"/>
  <c r="I18"/>
  <c r="I16" s="1"/>
  <c r="H20" l="1"/>
  <c r="J20"/>
  <c r="H64"/>
  <c r="H61" s="1"/>
  <c r="J64"/>
  <c r="J61" s="1"/>
  <c r="L64"/>
  <c r="N64"/>
  <c r="N61" s="1"/>
  <c r="O49"/>
  <c r="O57"/>
  <c r="O67"/>
  <c r="L65"/>
  <c r="N65"/>
  <c r="I65"/>
  <c r="K65"/>
  <c r="O70"/>
  <c r="O74"/>
  <c r="O78"/>
  <c r="O82"/>
  <c r="O86"/>
  <c r="O90"/>
  <c r="O94"/>
  <c r="H98"/>
  <c r="L98"/>
  <c r="O98" s="1"/>
  <c r="L61"/>
  <c r="H18"/>
  <c r="L18"/>
  <c r="L16" s="1"/>
  <c r="N18"/>
  <c r="N16" s="1"/>
  <c r="O25"/>
  <c r="O29"/>
  <c r="O33"/>
  <c r="O37"/>
  <c r="O41"/>
  <c r="O45"/>
  <c r="I63"/>
  <c r="I61" s="1"/>
  <c r="I12" s="1"/>
  <c r="I14" s="1"/>
  <c r="K63"/>
  <c r="K61" s="1"/>
  <c r="K12" s="1"/>
  <c r="K14" s="1"/>
  <c r="M63"/>
  <c r="M61" s="1"/>
  <c r="M12" s="1"/>
  <c r="M14" s="1"/>
  <c r="O100"/>
  <c r="O102"/>
  <c r="O106"/>
  <c r="O110"/>
  <c r="O114"/>
  <c r="O118"/>
  <c r="O122"/>
  <c r="H126"/>
  <c r="O126" s="1"/>
  <c r="O131"/>
  <c r="O135"/>
  <c r="O139"/>
  <c r="O63"/>
  <c r="O53"/>
  <c r="O20"/>
  <c r="O65"/>
  <c r="L12" l="1"/>
  <c r="L14" s="1"/>
  <c r="N12"/>
  <c r="N14" s="1"/>
  <c r="O61"/>
  <c r="O18"/>
  <c r="H14"/>
  <c r="H16"/>
  <c r="O14"/>
  <c r="H16" i="4"/>
  <c r="H11" s="1"/>
  <c r="H18"/>
  <c r="H25"/>
  <c r="H12" i="8" l="1"/>
  <c r="O12" s="1"/>
  <c r="O16"/>
  <c r="G25" i="4"/>
  <c r="I25"/>
  <c r="G18"/>
  <c r="I18"/>
  <c r="I16"/>
  <c r="I11" s="1"/>
  <c r="E16"/>
  <c r="F16"/>
  <c r="G16"/>
  <c r="G11" s="1"/>
  <c r="D16"/>
  <c r="K16" l="1"/>
  <c r="F18"/>
  <c r="E18"/>
  <c r="K18" s="1"/>
  <c r="D18"/>
  <c r="F25"/>
  <c r="E25"/>
  <c r="D25"/>
  <c r="E11"/>
  <c r="F11"/>
  <c r="D11"/>
  <c r="K25" l="1"/>
  <c r="K11"/>
</calcChain>
</file>

<file path=xl/sharedStrings.xml><?xml version="1.0" encoding="utf-8"?>
<sst xmlns="http://schemas.openxmlformats.org/spreadsheetml/2006/main" count="464" uniqueCount="117">
  <si>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</si>
  <si>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</si>
  <si>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</si>
  <si>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</si>
  <si>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(тыс. руб.), годы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</si>
  <si>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</si>
  <si>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</si>
  <si>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</si>
  <si>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</si>
  <si>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</si>
  <si>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</si>
  <si>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</si>
  <si>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</si>
  <si>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</si>
  <si>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</si>
  <si>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</si>
  <si>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</si>
  <si>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Приложение № 1</t>
  </si>
  <si>
    <t>Статус        (муниципальная программа, подпрограмма)</t>
  </si>
  <si>
    <t>Приложение № 2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</si>
  <si>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</si>
  <si>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</si>
  <si>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</si>
  <si>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Подпрограмма 2</t>
  </si>
  <si>
    <t>Мероприятие 1 Подпрограммы 2</t>
  </si>
  <si>
    <t>Мероприятие 2 Подпрограммы 2</t>
  </si>
  <si>
    <t>Мероприятие 3 Подпрограммы 2</t>
  </si>
  <si>
    <t>Мероприятие 4 Подпрограммы 2</t>
  </si>
  <si>
    <t>Ответственный исполнитель, соисполнители</t>
  </si>
  <si>
    <t>Оценка расходов</t>
  </si>
  <si>
    <t>первый год планового периода</t>
  </si>
  <si>
    <t>второй год планового периода</t>
  </si>
  <si>
    <t>юридические лица</t>
  </si>
  <si>
    <t xml:space="preserve">Статус  </t>
  </si>
  <si>
    <t>Наименование  муниципальной программы, подпрограммы муниципальной программы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</si>
  <si>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</si>
  <si>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</si>
  <si>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</si>
  <si>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</si>
  <si>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</si>
  <si>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Мероприятие 5 Подпрограммы 2</t>
  </si>
  <si>
    <t>Администрация                    Б-Улуйского сельсовета</t>
  </si>
  <si>
    <t>бюджет Большеулуйского сельсовета</t>
  </si>
  <si>
    <t xml:space="preserve">к муниципальной программе "Модернизация жилищно-коммунального хозяйства </t>
  </si>
  <si>
    <t>0501</t>
  </si>
  <si>
    <t xml:space="preserve">Проведение ремонта в многоквартирных домах </t>
  </si>
  <si>
    <t>Проведение ремонтно-подготовительных работ на центральной котельной</t>
  </si>
  <si>
    <t>Проведение ремонтно-подготовительных работ на котельной средней школы</t>
  </si>
  <si>
    <t>Проведение ремонтно-подготовительных работ на котельной РОВД</t>
  </si>
  <si>
    <t>Проведение ремонтно-подготовительных работ на котельной водозабора</t>
  </si>
  <si>
    <t>Проведение ремонтно-восстановительных работ на всех объектах водоснабжения Большеулуйского сельсовета</t>
  </si>
  <si>
    <t>к муниципальной программе "Модернизация жилищно-коммунального хозяйства</t>
  </si>
  <si>
    <t>Обеспечение возмещения недополученных доходов организаций в связи с оказанием населению услуг бани по социально-ориентированным ценам</t>
  </si>
  <si>
    <t>0502</t>
  </si>
  <si>
    <t>Проведение ремонта в муниципальном жилом фонде Большеулуйского сельсовета в порядке очередности</t>
  </si>
  <si>
    <t>Оплата за проведенный ремонт муниципального жилого дома с.Большой Улуй, ул.Своветская, 212 по определению суда от 08.10.2013 № 13-27/2013</t>
  </si>
  <si>
    <t>Приобретение квартиры Любкину Григорию Ивановичу взамен жилого дома, подлежащего сносу при строительстве детского садика</t>
  </si>
  <si>
    <t>Инвентаризация объектов жилищно-коммунального хозяйства Большеулуйского сельсовета</t>
  </si>
  <si>
    <t>Оплата за оценку экспертной организацией имущества муниципального жилого дома с.Большой Улуй, ул.Советская, 212 по определению суда от 12.10.2013</t>
  </si>
  <si>
    <t>Дезинфекция жилых домов</t>
  </si>
  <si>
    <t>Отчисления на капитальный ремонт многоквартирных жилых домов</t>
  </si>
  <si>
    <t>Проведение ремонтно-подготовительных работ банно-прачечного комбината и котельной</t>
  </si>
  <si>
    <t>Прокладка тепловых сетей</t>
  </si>
  <si>
    <t>Разработка проекта организации санитарной охраны артезианских скважин по решению суда</t>
  </si>
  <si>
    <t>отчетный финансо-вый год</t>
  </si>
  <si>
    <t>на территории Большеулуйского сельсовета"</t>
  </si>
  <si>
    <t> «Модернизация жилищно-коммунального хозяйства на территории Большеулуйского сельсовета»</t>
  </si>
  <si>
    <t>"Развитие и модернизация объектов жилищного фонда на территории Большеулуйского сельсовета"</t>
  </si>
  <si>
    <t> «Развитие и модернизация объектов коммунальной инфраструктуры на территории Большеулуйского сельсовета»</t>
  </si>
  <si>
    <t>отчетный финансовый год</t>
  </si>
  <si>
    <t>текущий финансовый год</t>
  </si>
  <si>
    <t>отчетный  финансовый год</t>
  </si>
  <si>
    <t>0410000000</t>
  </si>
  <si>
    <t>0410000010</t>
  </si>
  <si>
    <t>Увеличение площади муниципального жилого фонда</t>
  </si>
  <si>
    <t>Прокладка водопровода</t>
  </si>
  <si>
    <t>0420000020</t>
  </si>
  <si>
    <t>0420000030</t>
  </si>
  <si>
    <t>0420000050</t>
  </si>
  <si>
    <t>Модернизация, предупреждение и устранение чрезвычайных и аварийных ситуаций на объектах теплоснабжения</t>
  </si>
  <si>
    <t>0420000010</t>
  </si>
  <si>
    <t>Модернизация, предупреждение и устранение чрезвычайных и аварийных ситуаций на объектах водоснабжения</t>
  </si>
  <si>
    <t>Модернизация банно-прачечного комбината</t>
  </si>
  <si>
    <t>0420000060</t>
  </si>
  <si>
    <t>Восстановление и ремонт водозабора в д.Климовка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</si>
  <si>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</si>
  <si>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>Сохранение жилищного фонда пригодным для эксплуатации путем проведения ремонтов в жилых домах Большеулуйского сельсовет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</si>
  <si>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</si>
  <si>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</si>
  <si>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</si>
  <si>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</si>
  <si>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</si>
  <si>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</si>
  <si>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</si>
  <si>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</si>
  <si>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</si>
  <si>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Снос ветхих и аварийных домов</t>
  </si>
  <si>
    <t>Обеспечение населения бесперебойным теплоснабжением</t>
  </si>
  <si>
    <t>2.1.1.</t>
  </si>
  <si>
    <t>2.1.2.</t>
  </si>
  <si>
    <t>2.1.3.</t>
  </si>
  <si>
    <t>2.1.4.</t>
  </si>
  <si>
    <t>2.1.5.</t>
  </si>
  <si>
    <t>2.1.6.</t>
  </si>
  <si>
    <t>2.1.7.</t>
  </si>
  <si>
    <t>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</si>
  <si>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2.2.1.</t>
  </si>
  <si>
    <t>2.2.2.</t>
  </si>
  <si>
    <t>2.2.3.</t>
  </si>
  <si>
    <t>2.2.4.</t>
  </si>
  <si>
    <t>Мероприятия по реализации мероприятий подпрограммы "Модернизация, реконструкция и капитальный ремонт объектов коммунальной инфраструктуры муниципальных образований Красноярского края"</t>
  </si>
  <si>
    <t>2.5.1.</t>
  </si>
  <si>
    <t>2.5.2.</t>
  </si>
  <si>
    <t>2.5.3.</t>
  </si>
  <si>
    <t>Выполнение проектных и кадастровых работ, госэкспертиза</t>
  </si>
  <si>
    <t>Приложение № 2 к  постановлению № 68 от 06.06.2018</t>
  </si>
  <si>
    <t>Приложение № 1 к  постановлению № 68 от 06.06.2018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</si>
</sst>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2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2" fontId="3" fillId="0" borderId="6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0" xfId="0" applyNumberFormat="1" applyFon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2" borderId="0" xfId="0" applyFill="1"/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2" fontId="3" fillId="3" borderId="6" xfId="0" applyNumberFormat="1" applyFont="1" applyFill="1" applyBorder="1" applyAlignment="1">
      <alignment horizontal="center" vertical="top"/>
    </xf>
    <xf numFmtId="2" fontId="3" fillId="3" borderId="6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49" fontId="6" fillId="4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/>
    </xf>
    <xf numFmtId="2" fontId="2" fillId="4" borderId="6" xfId="0" applyNumberFormat="1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horizontal="center" vertical="top"/>
    </xf>
    <xf numFmtId="2" fontId="2" fillId="3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top"/>
    </xf>
    <xf numFmtId="2" fontId="3" fillId="4" borderId="6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/>
    </xf>
    <xf numFmtId="49" fontId="6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164" fontId="3" fillId="0" borderId="6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topLeftCell="C121" workbookViewId="0">
      <selection activeCell="J7" sqref="J7"/>
    </sheetView>
  </sheetViews>
  <sheetFormatPr defaultRowHeight="15"/>
  <cols>
    <col min="1" max="1" width="15.85546875" customWidth="1"/>
    <col min="2" max="2" width="31.5703125" customWidth="1"/>
    <col min="3" max="3" width="20.7109375" customWidth="1"/>
    <col min="4" max="4" width="8" customWidth="1"/>
    <col min="5" max="5" width="7" style="16" customWidth="1"/>
    <col min="6" max="6" width="9.28515625" customWidth="1"/>
    <col min="7" max="7" width="7.28515625" customWidth="1"/>
    <col min="8" max="9" width="11" customWidth="1"/>
    <col min="10" max="10" width="10.85546875" customWidth="1"/>
    <col min="11" max="11" width="10.85546875" style="34" customWidth="1"/>
    <col min="12" max="12" width="10.85546875" style="35" customWidth="1"/>
    <col min="13" max="14" width="10.85546875" customWidth="1"/>
    <col min="15" max="15" width="11.7109375" customWidth="1"/>
  </cols>
  <sheetData>
    <row r="1" spans="1:15">
      <c r="E1"/>
      <c r="K1" t="s">
        <v>116</v>
      </c>
      <c r="L1"/>
    </row>
    <row r="3" spans="1:15">
      <c r="J3" s="83" t="s">
        <v>17</v>
      </c>
      <c r="K3" s="83"/>
      <c r="L3" s="83"/>
      <c r="M3" s="83"/>
      <c r="N3" s="83"/>
      <c r="O3" s="84"/>
    </row>
    <row r="4" spans="1:15">
      <c r="B4" s="31"/>
      <c r="C4" s="1"/>
      <c r="D4" s="83" t="s">
        <v>43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>
      <c r="B5" s="1"/>
      <c r="C5" s="1"/>
      <c r="D5" s="1"/>
      <c r="E5" s="17"/>
      <c r="F5" s="85" t="s">
        <v>65</v>
      </c>
      <c r="G5" s="85"/>
      <c r="H5" s="85"/>
      <c r="I5" s="85"/>
      <c r="J5" s="85"/>
      <c r="K5" s="85"/>
      <c r="L5" s="85"/>
      <c r="M5" s="85"/>
      <c r="N5" s="85"/>
      <c r="O5" s="85"/>
    </row>
    <row r="6" spans="1:15" ht="43.5" customHeight="1">
      <c r="B6" s="86" t="s">
        <v>20</v>
      </c>
      <c r="C6" s="86"/>
      <c r="D6" s="86"/>
      <c r="E6" s="86"/>
      <c r="F6" s="86"/>
      <c r="G6" s="86"/>
      <c r="H6" s="86"/>
      <c r="I6" s="86"/>
      <c r="J6" s="28"/>
      <c r="K6" s="32"/>
      <c r="L6" s="33"/>
      <c r="M6" s="28"/>
      <c r="N6" s="28"/>
      <c r="O6" s="28"/>
    </row>
    <row r="7" spans="1:15" ht="15.75" thickBot="1"/>
    <row r="8" spans="1:15" ht="24" customHeight="1">
      <c r="A8" s="87" t="s">
        <v>18</v>
      </c>
      <c r="B8" s="87" t="s">
        <v>0</v>
      </c>
      <c r="C8" s="87" t="s">
        <v>1</v>
      </c>
      <c r="D8" s="90" t="s">
        <v>2</v>
      </c>
      <c r="E8" s="91"/>
      <c r="F8" s="91"/>
      <c r="G8" s="92"/>
      <c r="H8" s="96" t="s">
        <v>3</v>
      </c>
      <c r="I8" s="91"/>
      <c r="J8" s="91"/>
      <c r="K8" s="91"/>
      <c r="L8" s="91"/>
      <c r="M8" s="91"/>
      <c r="N8" s="91"/>
      <c r="O8" s="97"/>
    </row>
    <row r="9" spans="1:15" ht="15.75" thickBot="1">
      <c r="A9" s="88"/>
      <c r="B9" s="88"/>
      <c r="C9" s="88"/>
      <c r="D9" s="93"/>
      <c r="E9" s="94"/>
      <c r="F9" s="94"/>
      <c r="G9" s="95"/>
      <c r="H9" s="98" t="s">
        <v>4</v>
      </c>
      <c r="I9" s="94"/>
      <c r="J9" s="94"/>
      <c r="K9" s="94"/>
      <c r="L9" s="94"/>
      <c r="M9" s="94"/>
      <c r="N9" s="94"/>
      <c r="O9" s="99"/>
    </row>
    <row r="10" spans="1:15" ht="60.75" thickBot="1">
      <c r="A10" s="88"/>
      <c r="B10" s="88"/>
      <c r="C10" s="88"/>
      <c r="D10" s="87" t="s">
        <v>5</v>
      </c>
      <c r="E10" s="18" t="s">
        <v>6</v>
      </c>
      <c r="F10" s="87" t="s">
        <v>8</v>
      </c>
      <c r="G10" s="87" t="s">
        <v>9</v>
      </c>
      <c r="H10" s="29" t="s">
        <v>64</v>
      </c>
      <c r="I10" s="29" t="s">
        <v>71</v>
      </c>
      <c r="J10" s="29" t="s">
        <v>71</v>
      </c>
      <c r="K10" s="27" t="s">
        <v>69</v>
      </c>
      <c r="L10" s="36" t="s">
        <v>70</v>
      </c>
      <c r="M10" s="27" t="s">
        <v>30</v>
      </c>
      <c r="N10" s="29" t="s">
        <v>31</v>
      </c>
      <c r="O10" s="87" t="s">
        <v>10</v>
      </c>
    </row>
    <row r="11" spans="1:15" ht="15.75" thickBot="1">
      <c r="A11" s="89"/>
      <c r="B11" s="89"/>
      <c r="C11" s="89"/>
      <c r="D11" s="89"/>
      <c r="E11" s="19" t="s">
        <v>7</v>
      </c>
      <c r="F11" s="89"/>
      <c r="G11" s="89"/>
      <c r="H11" s="2">
        <v>2014</v>
      </c>
      <c r="I11" s="2">
        <v>2015</v>
      </c>
      <c r="J11" s="2">
        <v>2016</v>
      </c>
      <c r="K11" s="37">
        <v>2017</v>
      </c>
      <c r="L11" s="38">
        <v>2018</v>
      </c>
      <c r="M11" s="2">
        <v>2019</v>
      </c>
      <c r="N11" s="2">
        <v>2020</v>
      </c>
      <c r="O11" s="89"/>
    </row>
    <row r="12" spans="1:15" ht="54" customHeight="1" thickBot="1">
      <c r="A12" s="80" t="s">
        <v>11</v>
      </c>
      <c r="B12" s="80" t="s">
        <v>66</v>
      </c>
      <c r="C12" s="7" t="s">
        <v>12</v>
      </c>
      <c r="D12" s="9">
        <v>807</v>
      </c>
      <c r="E12" s="21" t="s">
        <v>13</v>
      </c>
      <c r="F12" s="9" t="s">
        <v>13</v>
      </c>
      <c r="G12" s="9" t="s">
        <v>13</v>
      </c>
      <c r="H12" s="39">
        <f>H61+H16</f>
        <v>10071.299999999999</v>
      </c>
      <c r="I12" s="39">
        <f>I61+I16</f>
        <v>4762.6000000000004</v>
      </c>
      <c r="J12" s="39">
        <v>4128.4799999999996</v>
      </c>
      <c r="K12" s="39">
        <f>K61+K16</f>
        <v>5950.4</v>
      </c>
      <c r="L12" s="40">
        <f>L61+L16</f>
        <v>7348.7</v>
      </c>
      <c r="M12" s="39">
        <f>M61+M16</f>
        <v>7200</v>
      </c>
      <c r="N12" s="39">
        <f>N61+N16</f>
        <v>7200</v>
      </c>
      <c r="O12" s="39">
        <f>H12+I12+J12+K12+L12+M12+N12</f>
        <v>46661.479999999996</v>
      </c>
    </row>
    <row r="13" spans="1:15" ht="27.75" customHeight="1" thickBot="1">
      <c r="A13" s="81"/>
      <c r="B13" s="81"/>
      <c r="C13" s="7" t="s">
        <v>14</v>
      </c>
      <c r="D13" s="9"/>
      <c r="E13" s="14"/>
      <c r="F13" s="9"/>
      <c r="G13" s="9"/>
      <c r="H13" s="10"/>
      <c r="I13" s="39"/>
      <c r="J13" s="39"/>
      <c r="K13" s="39"/>
      <c r="L13" s="40"/>
      <c r="M13" s="39"/>
      <c r="N13" s="39"/>
      <c r="O13" s="39"/>
    </row>
    <row r="14" spans="1:15" ht="24.75" thickBot="1">
      <c r="A14" s="81"/>
      <c r="B14" s="81"/>
      <c r="C14" s="13" t="s">
        <v>41</v>
      </c>
      <c r="D14" s="8">
        <v>807</v>
      </c>
      <c r="E14" s="14" t="s">
        <v>13</v>
      </c>
      <c r="F14" s="9" t="s">
        <v>13</v>
      </c>
      <c r="G14" s="9" t="s">
        <v>13</v>
      </c>
      <c r="H14" s="39">
        <f>H18+H63</f>
        <v>10071.299999999999</v>
      </c>
      <c r="I14" s="39">
        <f>I12</f>
        <v>4762.6000000000004</v>
      </c>
      <c r="J14" s="39">
        <v>4128.4799999999996</v>
      </c>
      <c r="K14" s="39">
        <f t="shared" ref="K14:N14" si="0">K12</f>
        <v>5950.4</v>
      </c>
      <c r="L14" s="40">
        <f t="shared" si="0"/>
        <v>7348.7</v>
      </c>
      <c r="M14" s="39">
        <f t="shared" si="0"/>
        <v>7200</v>
      </c>
      <c r="N14" s="39">
        <f t="shared" si="0"/>
        <v>7200</v>
      </c>
      <c r="O14" s="39">
        <f>H14+I14+J14+K14+L14+M14+N14</f>
        <v>46661.479999999996</v>
      </c>
    </row>
    <row r="15" spans="1:15" ht="15.75" thickBot="1">
      <c r="A15" s="82"/>
      <c r="B15" s="82"/>
      <c r="C15" s="7"/>
      <c r="D15" s="8"/>
      <c r="E15" s="14" t="s">
        <v>13</v>
      </c>
      <c r="F15" s="9" t="s">
        <v>13</v>
      </c>
      <c r="G15" s="9" t="s">
        <v>13</v>
      </c>
      <c r="H15" s="39"/>
      <c r="I15" s="39"/>
      <c r="J15" s="39"/>
      <c r="K15" s="39"/>
      <c r="L15" s="40"/>
      <c r="M15" s="39"/>
      <c r="N15" s="39"/>
      <c r="O15" s="39"/>
    </row>
    <row r="16" spans="1:15" s="35" customFormat="1" ht="49.5" customHeight="1" thickBot="1">
      <c r="A16" s="77" t="s">
        <v>15</v>
      </c>
      <c r="B16" s="77" t="s">
        <v>67</v>
      </c>
      <c r="C16" s="41" t="s">
        <v>16</v>
      </c>
      <c r="D16" s="42"/>
      <c r="E16" s="43" t="s">
        <v>13</v>
      </c>
      <c r="F16" s="44" t="s">
        <v>13</v>
      </c>
      <c r="G16" s="44" t="s">
        <v>13</v>
      </c>
      <c r="H16" s="40">
        <f>H18+H19</f>
        <v>2579.2999999999997</v>
      </c>
      <c r="I16" s="40">
        <f t="shared" ref="I16:N16" si="1">I18+I19</f>
        <v>484.6</v>
      </c>
      <c r="J16" s="40">
        <f t="shared" si="1"/>
        <v>790.4</v>
      </c>
      <c r="K16" s="40">
        <f t="shared" si="1"/>
        <v>1830.1</v>
      </c>
      <c r="L16" s="40">
        <f t="shared" si="1"/>
        <v>3400</v>
      </c>
      <c r="M16" s="40">
        <f t="shared" si="1"/>
        <v>3700</v>
      </c>
      <c r="N16" s="40">
        <f t="shared" si="1"/>
        <v>3700</v>
      </c>
      <c r="O16" s="40">
        <f>H16+I16+J16+K16+L16+M16+N16</f>
        <v>16484.400000000001</v>
      </c>
    </row>
    <row r="17" spans="1:15" s="35" customFormat="1" ht="30.75" customHeight="1" thickBot="1">
      <c r="A17" s="78"/>
      <c r="B17" s="78"/>
      <c r="C17" s="41" t="s">
        <v>14</v>
      </c>
      <c r="D17" s="42"/>
      <c r="E17" s="43" t="s">
        <v>13</v>
      </c>
      <c r="F17" s="44" t="s">
        <v>13</v>
      </c>
      <c r="G17" s="44" t="s">
        <v>13</v>
      </c>
      <c r="H17" s="40"/>
      <c r="I17" s="40"/>
      <c r="J17" s="40"/>
      <c r="K17" s="40"/>
      <c r="L17" s="40"/>
      <c r="M17" s="40"/>
      <c r="N17" s="40"/>
      <c r="O17" s="40"/>
    </row>
    <row r="18" spans="1:15" s="35" customFormat="1" ht="24.75" thickBot="1">
      <c r="A18" s="78"/>
      <c r="B18" s="78"/>
      <c r="C18" s="45" t="s">
        <v>41</v>
      </c>
      <c r="D18" s="42">
        <v>807</v>
      </c>
      <c r="E18" s="43" t="s">
        <v>44</v>
      </c>
      <c r="F18" s="46" t="s">
        <v>72</v>
      </c>
      <c r="G18" s="44" t="s">
        <v>13</v>
      </c>
      <c r="H18" s="40">
        <f>H22</f>
        <v>2579.2999999999997</v>
      </c>
      <c r="I18" s="40">
        <f t="shared" ref="I18:N18" si="2">I22</f>
        <v>484.6</v>
      </c>
      <c r="J18" s="40">
        <f t="shared" si="2"/>
        <v>790.4</v>
      </c>
      <c r="K18" s="40">
        <f t="shared" si="2"/>
        <v>1830.1</v>
      </c>
      <c r="L18" s="40">
        <f t="shared" si="2"/>
        <v>3400</v>
      </c>
      <c r="M18" s="40">
        <f t="shared" si="2"/>
        <v>3700</v>
      </c>
      <c r="N18" s="40">
        <f t="shared" si="2"/>
        <v>3700</v>
      </c>
      <c r="O18" s="40">
        <f t="shared" ref="O18:O106" si="3">H18+I18+J18+K18+L18+M18+N18</f>
        <v>16484.400000000001</v>
      </c>
    </row>
    <row r="19" spans="1:15" s="35" customFormat="1" ht="15.75" thickBot="1">
      <c r="A19" s="79"/>
      <c r="B19" s="79"/>
      <c r="C19" s="41"/>
      <c r="D19" s="42"/>
      <c r="E19" s="43" t="s">
        <v>13</v>
      </c>
      <c r="F19" s="44" t="s">
        <v>13</v>
      </c>
      <c r="G19" s="44" t="s">
        <v>13</v>
      </c>
      <c r="H19" s="40"/>
      <c r="I19" s="47"/>
      <c r="J19" s="47"/>
      <c r="K19" s="47"/>
      <c r="L19" s="47"/>
      <c r="M19" s="47"/>
      <c r="N19" s="47"/>
      <c r="O19" s="48"/>
    </row>
    <row r="20" spans="1:15" s="56" customFormat="1" ht="33" customHeight="1" thickBot="1">
      <c r="A20" s="70" t="s">
        <v>21</v>
      </c>
      <c r="B20" s="70" t="s">
        <v>86</v>
      </c>
      <c r="C20" s="49" t="s">
        <v>22</v>
      </c>
      <c r="D20" s="50"/>
      <c r="E20" s="51" t="s">
        <v>44</v>
      </c>
      <c r="F20" s="52" t="s">
        <v>73</v>
      </c>
      <c r="G20" s="53">
        <v>240</v>
      </c>
      <c r="H20" s="54">
        <f>H22+H23</f>
        <v>2579.2999999999997</v>
      </c>
      <c r="I20" s="54">
        <f t="shared" ref="I20:N20" si="4">I22+I23</f>
        <v>484.6</v>
      </c>
      <c r="J20" s="54">
        <f t="shared" si="4"/>
        <v>790.4</v>
      </c>
      <c r="K20" s="54">
        <f t="shared" si="4"/>
        <v>1830.1</v>
      </c>
      <c r="L20" s="54">
        <f t="shared" si="4"/>
        <v>3400</v>
      </c>
      <c r="M20" s="54">
        <f t="shared" si="4"/>
        <v>3700</v>
      </c>
      <c r="N20" s="54">
        <f t="shared" si="4"/>
        <v>3700</v>
      </c>
      <c r="O20" s="55">
        <f t="shared" ref="O20" si="5">H20+I20+J20+K20+L20+M20+N20</f>
        <v>16484.400000000001</v>
      </c>
    </row>
    <row r="21" spans="1:15" s="56" customFormat="1" ht="23.25" customHeight="1" thickBot="1">
      <c r="A21" s="71"/>
      <c r="B21" s="71"/>
      <c r="C21" s="49" t="s">
        <v>14</v>
      </c>
      <c r="D21" s="50"/>
      <c r="E21" s="51"/>
      <c r="F21" s="53"/>
      <c r="G21" s="53"/>
      <c r="H21" s="54"/>
      <c r="I21" s="54"/>
      <c r="J21" s="54"/>
      <c r="K21" s="54"/>
      <c r="L21" s="54"/>
      <c r="M21" s="54"/>
      <c r="N21" s="54"/>
      <c r="O21" s="55"/>
    </row>
    <row r="22" spans="1:15" s="56" customFormat="1" ht="24.75" thickBot="1">
      <c r="A22" s="71"/>
      <c r="B22" s="71"/>
      <c r="C22" s="57" t="s">
        <v>41</v>
      </c>
      <c r="D22" s="50">
        <v>807</v>
      </c>
      <c r="E22" s="51" t="s">
        <v>44</v>
      </c>
      <c r="F22" s="52" t="s">
        <v>73</v>
      </c>
      <c r="G22" s="53">
        <v>240</v>
      </c>
      <c r="H22" s="54">
        <f>H27+H31+H35+H39+H43+H47+H51+H55+H59</f>
        <v>2579.2999999999997</v>
      </c>
      <c r="I22" s="54">
        <f t="shared" ref="I22:N22" si="6">I27+I31+I35+I39+I43+I47+I51+I55+I59</f>
        <v>484.6</v>
      </c>
      <c r="J22" s="54">
        <f t="shared" si="6"/>
        <v>790.4</v>
      </c>
      <c r="K22" s="54">
        <f t="shared" si="6"/>
        <v>1830.1</v>
      </c>
      <c r="L22" s="54">
        <f t="shared" si="6"/>
        <v>3400</v>
      </c>
      <c r="M22" s="54">
        <f t="shared" si="6"/>
        <v>3700</v>
      </c>
      <c r="N22" s="54">
        <f t="shared" si="6"/>
        <v>3700</v>
      </c>
      <c r="O22" s="55">
        <f>H22+I22+J22+K22+L22+M22+N22</f>
        <v>16484.400000000001</v>
      </c>
    </row>
    <row r="23" spans="1:15" s="56" customFormat="1" ht="19.5" customHeight="1" thickBot="1">
      <c r="A23" s="72"/>
      <c r="B23" s="72"/>
      <c r="C23" s="49"/>
      <c r="D23" s="50"/>
      <c r="E23" s="51" t="s">
        <v>13</v>
      </c>
      <c r="F23" s="53" t="s">
        <v>13</v>
      </c>
      <c r="G23" s="53" t="s">
        <v>13</v>
      </c>
      <c r="H23" s="54"/>
      <c r="I23" s="54"/>
      <c r="J23" s="54"/>
      <c r="K23" s="54"/>
      <c r="L23" s="54"/>
      <c r="M23" s="54"/>
      <c r="N23" s="54"/>
      <c r="O23" s="55"/>
    </row>
    <row r="24" spans="1:15" ht="19.5" customHeight="1" thickBot="1">
      <c r="A24" s="30"/>
      <c r="B24" s="30" t="s">
        <v>36</v>
      </c>
      <c r="C24" s="3"/>
      <c r="D24" s="2"/>
      <c r="E24" s="20"/>
      <c r="F24" s="4"/>
      <c r="G24" s="4"/>
      <c r="H24" s="6"/>
      <c r="I24" s="6"/>
      <c r="J24" s="6"/>
      <c r="K24" s="58"/>
      <c r="L24" s="59"/>
      <c r="M24" s="6"/>
      <c r="N24" s="6"/>
      <c r="O24" s="39"/>
    </row>
    <row r="25" spans="1:15" ht="33" customHeight="1" thickBot="1">
      <c r="A25" s="73" t="s">
        <v>87</v>
      </c>
      <c r="B25" s="73" t="s">
        <v>45</v>
      </c>
      <c r="C25" s="3" t="s">
        <v>22</v>
      </c>
      <c r="D25" s="2"/>
      <c r="E25" s="20" t="s">
        <v>44</v>
      </c>
      <c r="F25" s="26" t="s">
        <v>73</v>
      </c>
      <c r="G25" s="4">
        <v>240</v>
      </c>
      <c r="H25" s="60">
        <f>H27+H28</f>
        <v>310.60000000000002</v>
      </c>
      <c r="I25" s="60">
        <f t="shared" ref="I25:N25" si="7">I27+I28</f>
        <v>240</v>
      </c>
      <c r="J25" s="60">
        <f t="shared" si="7"/>
        <v>350</v>
      </c>
      <c r="K25" s="60">
        <f t="shared" si="7"/>
        <v>450</v>
      </c>
      <c r="L25" s="61">
        <f t="shared" si="7"/>
        <v>600</v>
      </c>
      <c r="M25" s="60">
        <f t="shared" si="7"/>
        <v>600</v>
      </c>
      <c r="N25" s="60">
        <f t="shared" si="7"/>
        <v>600</v>
      </c>
      <c r="O25" s="39">
        <f t="shared" si="3"/>
        <v>3150.6</v>
      </c>
    </row>
    <row r="26" spans="1:15" ht="23.25" customHeight="1" thickBot="1">
      <c r="A26" s="74"/>
      <c r="B26" s="74"/>
      <c r="C26" s="3" t="s">
        <v>14</v>
      </c>
      <c r="D26" s="2"/>
      <c r="E26" s="20"/>
      <c r="F26" s="4"/>
      <c r="G26" s="4"/>
      <c r="H26" s="6"/>
      <c r="I26" s="60"/>
      <c r="J26" s="60"/>
      <c r="K26" s="60"/>
      <c r="L26" s="59"/>
      <c r="M26" s="60"/>
      <c r="N26" s="60"/>
      <c r="O26" s="39"/>
    </row>
    <row r="27" spans="1:15" ht="24.75" thickBot="1">
      <c r="A27" s="74"/>
      <c r="B27" s="74"/>
      <c r="C27" s="15" t="s">
        <v>41</v>
      </c>
      <c r="D27" s="2">
        <v>807</v>
      </c>
      <c r="E27" s="20" t="s">
        <v>44</v>
      </c>
      <c r="F27" s="26" t="s">
        <v>73</v>
      </c>
      <c r="G27" s="4">
        <v>240</v>
      </c>
      <c r="H27" s="60">
        <v>310.60000000000002</v>
      </c>
      <c r="I27" s="60">
        <v>240</v>
      </c>
      <c r="J27" s="60">
        <v>350</v>
      </c>
      <c r="K27" s="60">
        <v>450</v>
      </c>
      <c r="L27" s="61">
        <v>600</v>
      </c>
      <c r="M27" s="60">
        <v>600</v>
      </c>
      <c r="N27" s="60">
        <v>600</v>
      </c>
      <c r="O27" s="39">
        <f t="shared" si="3"/>
        <v>3150.6</v>
      </c>
    </row>
    <row r="28" spans="1:15" ht="19.5" customHeight="1" thickBot="1">
      <c r="A28" s="75"/>
      <c r="B28" s="75"/>
      <c r="C28" s="3"/>
      <c r="D28" s="2"/>
      <c r="E28" s="20" t="s">
        <v>13</v>
      </c>
      <c r="F28" s="4" t="s">
        <v>13</v>
      </c>
      <c r="G28" s="4" t="s">
        <v>13</v>
      </c>
      <c r="H28" s="60"/>
      <c r="I28" s="60"/>
      <c r="J28" s="60"/>
      <c r="K28" s="60"/>
      <c r="L28" s="61"/>
      <c r="M28" s="60"/>
      <c r="N28" s="60"/>
      <c r="O28" s="39"/>
    </row>
    <row r="29" spans="1:15" ht="33" customHeight="1" thickBot="1">
      <c r="A29" s="73" t="s">
        <v>88</v>
      </c>
      <c r="B29" s="73" t="s">
        <v>54</v>
      </c>
      <c r="C29" s="3" t="s">
        <v>22</v>
      </c>
      <c r="D29" s="2"/>
      <c r="E29" s="20" t="s">
        <v>44</v>
      </c>
      <c r="F29" s="26" t="s">
        <v>73</v>
      </c>
      <c r="G29" s="4">
        <v>240</v>
      </c>
      <c r="H29" s="60">
        <f>H31+H32</f>
        <v>370</v>
      </c>
      <c r="I29" s="60">
        <f t="shared" ref="I29:L29" si="8">I31+I32</f>
        <v>115.2</v>
      </c>
      <c r="J29" s="60">
        <f t="shared" si="8"/>
        <v>300</v>
      </c>
      <c r="K29" s="60">
        <f t="shared" si="8"/>
        <v>540</v>
      </c>
      <c r="L29" s="61">
        <f t="shared" si="8"/>
        <v>1680</v>
      </c>
      <c r="M29" s="60">
        <v>1680</v>
      </c>
      <c r="N29" s="60">
        <v>1680</v>
      </c>
      <c r="O29" s="39">
        <f t="shared" si="3"/>
        <v>6365.2</v>
      </c>
    </row>
    <row r="30" spans="1:15" ht="23.25" customHeight="1" thickBot="1">
      <c r="A30" s="74"/>
      <c r="B30" s="74"/>
      <c r="C30" s="3" t="s">
        <v>14</v>
      </c>
      <c r="D30" s="2"/>
      <c r="E30" s="20"/>
      <c r="F30" s="4"/>
      <c r="G30" s="4"/>
      <c r="H30" s="60"/>
      <c r="I30" s="60"/>
      <c r="J30" s="60"/>
      <c r="K30" s="60"/>
      <c r="L30" s="61"/>
      <c r="M30" s="60"/>
      <c r="N30" s="60"/>
      <c r="O30" s="39"/>
    </row>
    <row r="31" spans="1:15" ht="24.75" thickBot="1">
      <c r="A31" s="74"/>
      <c r="B31" s="74"/>
      <c r="C31" s="15" t="s">
        <v>41</v>
      </c>
      <c r="D31" s="2">
        <v>807</v>
      </c>
      <c r="E31" s="20" t="s">
        <v>44</v>
      </c>
      <c r="F31" s="26" t="s">
        <v>73</v>
      </c>
      <c r="G31" s="4">
        <v>240</v>
      </c>
      <c r="H31" s="60">
        <v>370</v>
      </c>
      <c r="I31" s="60">
        <v>115.2</v>
      </c>
      <c r="J31" s="60">
        <v>300</v>
      </c>
      <c r="K31" s="60">
        <v>540</v>
      </c>
      <c r="L31" s="61">
        <v>1680</v>
      </c>
      <c r="M31" s="60">
        <v>1680</v>
      </c>
      <c r="N31" s="60">
        <v>1680</v>
      </c>
      <c r="O31" s="39">
        <f t="shared" si="3"/>
        <v>6365.2</v>
      </c>
    </row>
    <row r="32" spans="1:15" ht="15.75" thickBot="1">
      <c r="A32" s="75"/>
      <c r="B32" s="75"/>
      <c r="C32" s="3"/>
      <c r="D32" s="2"/>
      <c r="E32" s="20" t="s">
        <v>13</v>
      </c>
      <c r="F32" s="4" t="s">
        <v>13</v>
      </c>
      <c r="G32" s="4" t="s">
        <v>13</v>
      </c>
      <c r="H32" s="60"/>
      <c r="I32" s="60"/>
      <c r="J32" s="60"/>
      <c r="K32" s="60"/>
      <c r="L32" s="61"/>
      <c r="M32" s="60"/>
      <c r="N32" s="60"/>
      <c r="O32" s="39"/>
    </row>
    <row r="33" spans="1:15" ht="33" customHeight="1" thickBot="1">
      <c r="A33" s="73" t="s">
        <v>89</v>
      </c>
      <c r="B33" s="73" t="s">
        <v>55</v>
      </c>
      <c r="C33" s="3" t="s">
        <v>22</v>
      </c>
      <c r="D33" s="2"/>
      <c r="E33" s="20" t="s">
        <v>44</v>
      </c>
      <c r="F33" s="26" t="s">
        <v>73</v>
      </c>
      <c r="G33" s="4">
        <v>240</v>
      </c>
      <c r="H33" s="60">
        <f>H35+H36</f>
        <v>848.1</v>
      </c>
      <c r="I33" s="60">
        <f t="shared" ref="I33:N33" si="9">I35+I36</f>
        <v>0</v>
      </c>
      <c r="J33" s="60">
        <f t="shared" si="9"/>
        <v>0</v>
      </c>
      <c r="K33" s="60">
        <f t="shared" si="9"/>
        <v>0</v>
      </c>
      <c r="L33" s="61">
        <f t="shared" si="9"/>
        <v>0</v>
      </c>
      <c r="M33" s="60">
        <f t="shared" si="9"/>
        <v>0</v>
      </c>
      <c r="N33" s="60">
        <f t="shared" si="9"/>
        <v>0</v>
      </c>
      <c r="O33" s="39">
        <f t="shared" si="3"/>
        <v>848.1</v>
      </c>
    </row>
    <row r="34" spans="1:15" ht="23.25" customHeight="1" thickBot="1">
      <c r="A34" s="74"/>
      <c r="B34" s="74"/>
      <c r="C34" s="3" t="s">
        <v>14</v>
      </c>
      <c r="D34" s="2"/>
      <c r="E34" s="20"/>
      <c r="F34" s="4"/>
      <c r="G34" s="4"/>
      <c r="H34" s="60"/>
      <c r="I34" s="60"/>
      <c r="J34" s="60"/>
      <c r="K34" s="60"/>
      <c r="L34" s="61"/>
      <c r="M34" s="60"/>
      <c r="N34" s="60"/>
      <c r="O34" s="39"/>
    </row>
    <row r="35" spans="1:15" ht="24.75" thickBot="1">
      <c r="A35" s="74"/>
      <c r="B35" s="74"/>
      <c r="C35" s="15" t="s">
        <v>41</v>
      </c>
      <c r="D35" s="2">
        <v>807</v>
      </c>
      <c r="E35" s="20" t="s">
        <v>44</v>
      </c>
      <c r="F35" s="26" t="s">
        <v>73</v>
      </c>
      <c r="G35" s="4">
        <v>240</v>
      </c>
      <c r="H35" s="60">
        <v>848.1</v>
      </c>
      <c r="I35" s="60">
        <v>0</v>
      </c>
      <c r="J35" s="60">
        <v>0</v>
      </c>
      <c r="K35" s="60">
        <v>0</v>
      </c>
      <c r="L35" s="61">
        <v>0</v>
      </c>
      <c r="M35" s="60">
        <v>0</v>
      </c>
      <c r="N35" s="60">
        <v>0</v>
      </c>
      <c r="O35" s="39">
        <f t="shared" si="3"/>
        <v>848.1</v>
      </c>
    </row>
    <row r="36" spans="1:15" ht="15.75" thickBot="1">
      <c r="A36" s="75"/>
      <c r="B36" s="75"/>
      <c r="C36" s="3"/>
      <c r="D36" s="2"/>
      <c r="E36" s="20" t="s">
        <v>13</v>
      </c>
      <c r="F36" s="4" t="s">
        <v>13</v>
      </c>
      <c r="G36" s="4" t="s">
        <v>13</v>
      </c>
      <c r="H36" s="60"/>
      <c r="I36" s="60"/>
      <c r="J36" s="60"/>
      <c r="K36" s="60"/>
      <c r="L36" s="61"/>
      <c r="M36" s="60"/>
      <c r="N36" s="60"/>
      <c r="O36" s="39"/>
    </row>
    <row r="37" spans="1:15" ht="33" customHeight="1" thickBot="1">
      <c r="A37" s="73" t="s">
        <v>90</v>
      </c>
      <c r="B37" s="73" t="s">
        <v>58</v>
      </c>
      <c r="C37" s="3" t="s">
        <v>22</v>
      </c>
      <c r="D37" s="2"/>
      <c r="E37" s="20" t="s">
        <v>44</v>
      </c>
      <c r="F37" s="26" t="s">
        <v>73</v>
      </c>
      <c r="G37" s="4">
        <v>240</v>
      </c>
      <c r="H37" s="60">
        <f>H39+H40</f>
        <v>13</v>
      </c>
      <c r="I37" s="60">
        <f t="shared" ref="I37:N37" si="10">I39+I40</f>
        <v>0</v>
      </c>
      <c r="J37" s="60">
        <f t="shared" si="10"/>
        <v>0</v>
      </c>
      <c r="K37" s="60">
        <f t="shared" si="10"/>
        <v>0</v>
      </c>
      <c r="L37" s="61">
        <f t="shared" si="10"/>
        <v>0</v>
      </c>
      <c r="M37" s="60">
        <f t="shared" si="10"/>
        <v>0</v>
      </c>
      <c r="N37" s="60">
        <f t="shared" si="10"/>
        <v>0</v>
      </c>
      <c r="O37" s="39">
        <f t="shared" si="3"/>
        <v>13</v>
      </c>
    </row>
    <row r="38" spans="1:15" ht="23.25" customHeight="1" thickBot="1">
      <c r="A38" s="74"/>
      <c r="B38" s="74"/>
      <c r="C38" s="3" t="s">
        <v>14</v>
      </c>
      <c r="D38" s="2"/>
      <c r="E38" s="20"/>
      <c r="F38" s="4"/>
      <c r="G38" s="4"/>
      <c r="H38" s="60"/>
      <c r="I38" s="60"/>
      <c r="J38" s="60"/>
      <c r="K38" s="60"/>
      <c r="L38" s="61"/>
      <c r="M38" s="60"/>
      <c r="N38" s="60"/>
      <c r="O38" s="39"/>
    </row>
    <row r="39" spans="1:15" ht="24.75" thickBot="1">
      <c r="A39" s="74"/>
      <c r="B39" s="74"/>
      <c r="C39" s="15" t="s">
        <v>41</v>
      </c>
      <c r="D39" s="2">
        <v>807</v>
      </c>
      <c r="E39" s="20" t="s">
        <v>44</v>
      </c>
      <c r="F39" s="26" t="s">
        <v>73</v>
      </c>
      <c r="G39" s="4">
        <v>240</v>
      </c>
      <c r="H39" s="60">
        <v>13</v>
      </c>
      <c r="I39" s="60">
        <v>0</v>
      </c>
      <c r="J39" s="60">
        <v>0</v>
      </c>
      <c r="K39" s="60">
        <v>0</v>
      </c>
      <c r="L39" s="61">
        <v>0</v>
      </c>
      <c r="M39" s="60">
        <v>0</v>
      </c>
      <c r="N39" s="60">
        <v>0</v>
      </c>
      <c r="O39" s="39">
        <f t="shared" si="3"/>
        <v>13</v>
      </c>
    </row>
    <row r="40" spans="1:15" ht="26.25" customHeight="1" thickBot="1">
      <c r="A40" s="75"/>
      <c r="B40" s="75"/>
      <c r="C40" s="3"/>
      <c r="D40" s="2"/>
      <c r="E40" s="20" t="s">
        <v>13</v>
      </c>
      <c r="F40" s="4" t="s">
        <v>13</v>
      </c>
      <c r="G40" s="4" t="s">
        <v>13</v>
      </c>
      <c r="H40" s="60"/>
      <c r="I40" s="60"/>
      <c r="J40" s="60"/>
      <c r="K40" s="60"/>
      <c r="L40" s="61"/>
      <c r="M40" s="60"/>
      <c r="N40" s="60"/>
      <c r="O40" s="39"/>
    </row>
    <row r="41" spans="1:15" ht="33" customHeight="1" thickBot="1">
      <c r="A41" s="73" t="s">
        <v>91</v>
      </c>
      <c r="B41" s="73" t="s">
        <v>56</v>
      </c>
      <c r="C41" s="3" t="s">
        <v>22</v>
      </c>
      <c r="D41" s="2"/>
      <c r="E41" s="20" t="s">
        <v>44</v>
      </c>
      <c r="F41" s="26" t="s">
        <v>73</v>
      </c>
      <c r="G41" s="4">
        <v>240</v>
      </c>
      <c r="H41" s="60">
        <f>H43+H44</f>
        <v>1000</v>
      </c>
      <c r="I41" s="60">
        <f t="shared" ref="I41:N41" si="11">I43+I44</f>
        <v>0</v>
      </c>
      <c r="J41" s="60">
        <f t="shared" si="11"/>
        <v>0</v>
      </c>
      <c r="K41" s="60">
        <f t="shared" si="11"/>
        <v>0</v>
      </c>
      <c r="L41" s="61">
        <f t="shared" si="11"/>
        <v>0</v>
      </c>
      <c r="M41" s="60">
        <f t="shared" si="11"/>
        <v>0</v>
      </c>
      <c r="N41" s="60">
        <f t="shared" si="11"/>
        <v>0</v>
      </c>
      <c r="O41" s="39">
        <f t="shared" si="3"/>
        <v>1000</v>
      </c>
    </row>
    <row r="42" spans="1:15" ht="23.25" customHeight="1" thickBot="1">
      <c r="A42" s="74"/>
      <c r="B42" s="74"/>
      <c r="C42" s="3" t="s">
        <v>14</v>
      </c>
      <c r="D42" s="2"/>
      <c r="E42" s="20"/>
      <c r="F42" s="4"/>
      <c r="G42" s="4"/>
      <c r="H42" s="60"/>
      <c r="I42" s="60"/>
      <c r="J42" s="60"/>
      <c r="K42" s="60"/>
      <c r="L42" s="61"/>
      <c r="M42" s="60"/>
      <c r="N42" s="60"/>
      <c r="O42" s="39"/>
    </row>
    <row r="43" spans="1:15" ht="24.75" thickBot="1">
      <c r="A43" s="74"/>
      <c r="B43" s="74"/>
      <c r="C43" s="15" t="s">
        <v>41</v>
      </c>
      <c r="D43" s="2">
        <v>807</v>
      </c>
      <c r="E43" s="20" t="s">
        <v>44</v>
      </c>
      <c r="F43" s="26" t="s">
        <v>73</v>
      </c>
      <c r="G43" s="4">
        <v>240</v>
      </c>
      <c r="H43" s="60">
        <v>1000</v>
      </c>
      <c r="I43" s="60">
        <v>0</v>
      </c>
      <c r="J43" s="60">
        <v>0</v>
      </c>
      <c r="K43" s="60">
        <v>0</v>
      </c>
      <c r="L43" s="61">
        <v>0</v>
      </c>
      <c r="M43" s="60">
        <v>0</v>
      </c>
      <c r="N43" s="60">
        <v>0</v>
      </c>
      <c r="O43" s="39">
        <f t="shared" si="3"/>
        <v>1000</v>
      </c>
    </row>
    <row r="44" spans="1:15" ht="16.5" customHeight="1" thickBot="1">
      <c r="A44" s="75"/>
      <c r="B44" s="75"/>
      <c r="C44" s="3"/>
      <c r="D44" s="2"/>
      <c r="E44" s="20" t="s">
        <v>13</v>
      </c>
      <c r="F44" s="4" t="s">
        <v>13</v>
      </c>
      <c r="G44" s="4" t="s">
        <v>13</v>
      </c>
      <c r="H44" s="60"/>
      <c r="I44" s="60"/>
      <c r="J44" s="60"/>
      <c r="K44" s="60"/>
      <c r="L44" s="61"/>
      <c r="M44" s="60"/>
      <c r="N44" s="60"/>
      <c r="O44" s="39"/>
    </row>
    <row r="45" spans="1:15" ht="33" customHeight="1" thickBot="1">
      <c r="A45" s="73" t="s">
        <v>92</v>
      </c>
      <c r="B45" s="73" t="s">
        <v>59</v>
      </c>
      <c r="C45" s="3" t="s">
        <v>22</v>
      </c>
      <c r="D45" s="2"/>
      <c r="E45" s="20" t="s">
        <v>44</v>
      </c>
      <c r="F45" s="26" t="s">
        <v>73</v>
      </c>
      <c r="G45" s="4">
        <v>240</v>
      </c>
      <c r="H45" s="60">
        <f>H47+H48</f>
        <v>0</v>
      </c>
      <c r="I45" s="60">
        <f t="shared" ref="I45:M45" si="12">I47+I48</f>
        <v>20</v>
      </c>
      <c r="J45" s="60">
        <f t="shared" si="12"/>
        <v>20.399999999999999</v>
      </c>
      <c r="K45" s="60">
        <f t="shared" si="12"/>
        <v>20.100000000000001</v>
      </c>
      <c r="L45" s="61">
        <f t="shared" si="12"/>
        <v>20</v>
      </c>
      <c r="M45" s="60">
        <f t="shared" si="12"/>
        <v>20</v>
      </c>
      <c r="N45" s="60">
        <v>20</v>
      </c>
      <c r="O45" s="39">
        <f t="shared" si="3"/>
        <v>120.5</v>
      </c>
    </row>
    <row r="46" spans="1:15" ht="23.25" customHeight="1" thickBot="1">
      <c r="A46" s="74"/>
      <c r="B46" s="74"/>
      <c r="C46" s="3" t="s">
        <v>14</v>
      </c>
      <c r="D46" s="2"/>
      <c r="E46" s="20"/>
      <c r="F46" s="4"/>
      <c r="G46" s="4"/>
      <c r="H46" s="60"/>
      <c r="I46" s="60"/>
      <c r="J46" s="60"/>
      <c r="K46" s="60"/>
      <c r="L46" s="61"/>
      <c r="M46" s="60"/>
      <c r="N46" s="60"/>
      <c r="O46" s="39"/>
    </row>
    <row r="47" spans="1:15" ht="24.75" thickBot="1">
      <c r="A47" s="74"/>
      <c r="B47" s="74"/>
      <c r="C47" s="15" t="s">
        <v>41</v>
      </c>
      <c r="D47" s="2">
        <v>807</v>
      </c>
      <c r="E47" s="20" t="s">
        <v>44</v>
      </c>
      <c r="F47" s="26" t="s">
        <v>73</v>
      </c>
      <c r="G47" s="4">
        <v>240</v>
      </c>
      <c r="H47" s="60">
        <v>0</v>
      </c>
      <c r="I47" s="60">
        <v>20</v>
      </c>
      <c r="J47" s="60">
        <v>20.399999999999999</v>
      </c>
      <c r="K47" s="60">
        <v>20.100000000000001</v>
      </c>
      <c r="L47" s="61">
        <v>20</v>
      </c>
      <c r="M47" s="60">
        <v>20</v>
      </c>
      <c r="N47" s="60">
        <v>20</v>
      </c>
      <c r="O47" s="39">
        <f t="shared" si="3"/>
        <v>120.5</v>
      </c>
    </row>
    <row r="48" spans="1:15" ht="16.5" customHeight="1" thickBot="1">
      <c r="A48" s="75"/>
      <c r="B48" s="75"/>
      <c r="C48" s="3"/>
      <c r="D48" s="2"/>
      <c r="E48" s="20" t="s">
        <v>13</v>
      </c>
      <c r="F48" s="4" t="s">
        <v>13</v>
      </c>
      <c r="G48" s="4" t="s">
        <v>13</v>
      </c>
      <c r="H48" s="60"/>
      <c r="I48" s="60"/>
      <c r="J48" s="60"/>
      <c r="K48" s="60"/>
      <c r="L48" s="61"/>
      <c r="M48" s="60"/>
      <c r="N48" s="60"/>
      <c r="O48" s="39"/>
    </row>
    <row r="49" spans="1:15" ht="33" customHeight="1" thickBot="1">
      <c r="A49" s="73" t="s">
        <v>93</v>
      </c>
      <c r="B49" s="73" t="s">
        <v>60</v>
      </c>
      <c r="C49" s="3" t="s">
        <v>22</v>
      </c>
      <c r="D49" s="2"/>
      <c r="E49" s="20" t="s">
        <v>44</v>
      </c>
      <c r="F49" s="26" t="s">
        <v>73</v>
      </c>
      <c r="G49" s="4">
        <v>240</v>
      </c>
      <c r="H49" s="60">
        <f>H51+H52</f>
        <v>37.6</v>
      </c>
      <c r="I49" s="60">
        <f t="shared" ref="I49:L49" si="13">I51+I52</f>
        <v>109.4</v>
      </c>
      <c r="J49" s="60">
        <f t="shared" si="13"/>
        <v>120</v>
      </c>
      <c r="K49" s="60">
        <f t="shared" si="13"/>
        <v>120</v>
      </c>
      <c r="L49" s="61">
        <f t="shared" si="13"/>
        <v>100</v>
      </c>
      <c r="M49" s="60">
        <v>100</v>
      </c>
      <c r="N49" s="60">
        <v>100</v>
      </c>
      <c r="O49" s="39">
        <f t="shared" si="3"/>
        <v>687</v>
      </c>
    </row>
    <row r="50" spans="1:15" ht="23.25" customHeight="1" thickBot="1">
      <c r="A50" s="74"/>
      <c r="B50" s="74"/>
      <c r="C50" s="3" t="s">
        <v>14</v>
      </c>
      <c r="D50" s="2"/>
      <c r="E50" s="20"/>
      <c r="F50" s="4"/>
      <c r="G50" s="4"/>
      <c r="H50" s="60"/>
      <c r="I50" s="60"/>
      <c r="J50" s="60"/>
      <c r="K50" s="60"/>
      <c r="L50" s="61"/>
      <c r="M50" s="60"/>
      <c r="N50" s="60"/>
      <c r="O50" s="39"/>
    </row>
    <row r="51" spans="1:15" ht="24.75" thickBot="1">
      <c r="A51" s="74"/>
      <c r="B51" s="74"/>
      <c r="C51" s="15" t="s">
        <v>41</v>
      </c>
      <c r="D51" s="2">
        <v>807</v>
      </c>
      <c r="E51" s="20" t="s">
        <v>44</v>
      </c>
      <c r="F51" s="26" t="s">
        <v>73</v>
      </c>
      <c r="G51" s="4">
        <v>240</v>
      </c>
      <c r="H51" s="60">
        <v>37.6</v>
      </c>
      <c r="I51" s="60">
        <v>109.4</v>
      </c>
      <c r="J51" s="60">
        <v>120</v>
      </c>
      <c r="K51" s="60">
        <v>120</v>
      </c>
      <c r="L51" s="61">
        <v>100</v>
      </c>
      <c r="M51" s="60">
        <v>100</v>
      </c>
      <c r="N51" s="60">
        <v>100</v>
      </c>
      <c r="O51" s="39">
        <f t="shared" si="3"/>
        <v>687</v>
      </c>
    </row>
    <row r="52" spans="1:15" ht="16.5" customHeight="1" thickBot="1">
      <c r="A52" s="75"/>
      <c r="B52" s="75"/>
      <c r="C52" s="3"/>
      <c r="D52" s="2"/>
      <c r="E52" s="20" t="s">
        <v>13</v>
      </c>
      <c r="F52" s="4" t="s">
        <v>13</v>
      </c>
      <c r="G52" s="4" t="s">
        <v>13</v>
      </c>
      <c r="H52" s="60"/>
      <c r="I52" s="60"/>
      <c r="J52" s="60"/>
      <c r="K52" s="60"/>
      <c r="L52" s="61"/>
      <c r="M52" s="60"/>
      <c r="N52" s="60"/>
      <c r="O52" s="39"/>
    </row>
    <row r="53" spans="1:15" ht="33" customHeight="1" thickBot="1">
      <c r="A53" s="73" t="s">
        <v>94</v>
      </c>
      <c r="B53" s="73" t="s">
        <v>74</v>
      </c>
      <c r="C53" s="3" t="s">
        <v>22</v>
      </c>
      <c r="D53" s="2"/>
      <c r="E53" s="20" t="s">
        <v>44</v>
      </c>
      <c r="F53" s="26" t="s">
        <v>73</v>
      </c>
      <c r="G53" s="4">
        <v>240</v>
      </c>
      <c r="H53" s="60">
        <f>H55+H56</f>
        <v>0</v>
      </c>
      <c r="I53" s="60">
        <f t="shared" ref="I53:L53" si="14">I55+I56</f>
        <v>0</v>
      </c>
      <c r="J53" s="60">
        <f t="shared" si="14"/>
        <v>0</v>
      </c>
      <c r="K53" s="60">
        <f t="shared" si="14"/>
        <v>700</v>
      </c>
      <c r="L53" s="61">
        <f t="shared" si="14"/>
        <v>700</v>
      </c>
      <c r="M53" s="60">
        <v>1000</v>
      </c>
      <c r="N53" s="60">
        <v>1000</v>
      </c>
      <c r="O53" s="39">
        <f t="shared" si="3"/>
        <v>3400</v>
      </c>
    </row>
    <row r="54" spans="1:15" ht="23.25" customHeight="1" thickBot="1">
      <c r="A54" s="74"/>
      <c r="B54" s="74"/>
      <c r="C54" s="3" t="s">
        <v>14</v>
      </c>
      <c r="D54" s="2"/>
      <c r="E54" s="20"/>
      <c r="F54" s="4"/>
      <c r="G54" s="4"/>
      <c r="H54" s="60"/>
      <c r="I54" s="60"/>
      <c r="J54" s="60"/>
      <c r="K54" s="60"/>
      <c r="L54" s="61"/>
      <c r="M54" s="60"/>
      <c r="N54" s="60"/>
      <c r="O54" s="39"/>
    </row>
    <row r="55" spans="1:15" ht="24.75" thickBot="1">
      <c r="A55" s="74"/>
      <c r="B55" s="74"/>
      <c r="C55" s="15" t="s">
        <v>41</v>
      </c>
      <c r="D55" s="2">
        <v>807</v>
      </c>
      <c r="E55" s="20" t="s">
        <v>44</v>
      </c>
      <c r="F55" s="26" t="s">
        <v>73</v>
      </c>
      <c r="G55" s="4">
        <v>240</v>
      </c>
      <c r="H55" s="60">
        <v>0</v>
      </c>
      <c r="I55" s="60">
        <v>0</v>
      </c>
      <c r="J55" s="60">
        <v>0</v>
      </c>
      <c r="K55" s="60">
        <v>700</v>
      </c>
      <c r="L55" s="61">
        <v>700</v>
      </c>
      <c r="M55" s="60">
        <v>1000</v>
      </c>
      <c r="N55" s="60">
        <v>1000</v>
      </c>
      <c r="O55" s="39">
        <f t="shared" si="3"/>
        <v>3400</v>
      </c>
    </row>
    <row r="56" spans="1:15" ht="16.5" customHeight="1" thickBot="1">
      <c r="A56" s="75"/>
      <c r="B56" s="75"/>
      <c r="C56" s="3"/>
      <c r="D56" s="2"/>
      <c r="E56" s="20" t="s">
        <v>13</v>
      </c>
      <c r="F56" s="4" t="s">
        <v>13</v>
      </c>
      <c r="G56" s="4" t="s">
        <v>13</v>
      </c>
      <c r="H56" s="6"/>
      <c r="I56" s="6"/>
      <c r="J56" s="6"/>
      <c r="K56" s="58"/>
      <c r="L56" s="59"/>
      <c r="M56" s="6"/>
      <c r="N56" s="6"/>
      <c r="O56" s="11"/>
    </row>
    <row r="57" spans="1:15" ht="33" customHeight="1" thickBot="1">
      <c r="A57" s="73" t="s">
        <v>95</v>
      </c>
      <c r="B57" s="73" t="s">
        <v>96</v>
      </c>
      <c r="C57" s="3" t="s">
        <v>22</v>
      </c>
      <c r="D57" s="2"/>
      <c r="E57" s="20" t="s">
        <v>44</v>
      </c>
      <c r="F57" s="26" t="s">
        <v>73</v>
      </c>
      <c r="G57" s="4">
        <v>240</v>
      </c>
      <c r="H57" s="60">
        <f>H59+H60</f>
        <v>0</v>
      </c>
      <c r="I57" s="60">
        <f t="shared" ref="I57:J57" si="15">I59+I60</f>
        <v>0</v>
      </c>
      <c r="J57" s="60">
        <f t="shared" si="15"/>
        <v>0</v>
      </c>
      <c r="K57" s="60">
        <v>0</v>
      </c>
      <c r="L57" s="61">
        <v>300</v>
      </c>
      <c r="M57" s="60">
        <v>300</v>
      </c>
      <c r="N57" s="60">
        <v>300</v>
      </c>
      <c r="O57" s="39">
        <f t="shared" ref="O57" si="16">H57+I57+J57+K57+L57+M57+N57</f>
        <v>900</v>
      </c>
    </row>
    <row r="58" spans="1:15" ht="23.25" customHeight="1" thickBot="1">
      <c r="A58" s="74"/>
      <c r="B58" s="74"/>
      <c r="C58" s="3" t="s">
        <v>14</v>
      </c>
      <c r="D58" s="2"/>
      <c r="E58" s="20"/>
      <c r="F58" s="4"/>
      <c r="G58" s="4"/>
      <c r="H58" s="60"/>
      <c r="I58" s="60"/>
      <c r="J58" s="60"/>
      <c r="K58" s="60"/>
      <c r="L58" s="61"/>
      <c r="M58" s="60"/>
      <c r="N58" s="60"/>
      <c r="O58" s="39"/>
    </row>
    <row r="59" spans="1:15" ht="24.75" thickBot="1">
      <c r="A59" s="74"/>
      <c r="B59" s="74"/>
      <c r="C59" s="15" t="s">
        <v>41</v>
      </c>
      <c r="D59" s="2">
        <v>807</v>
      </c>
      <c r="E59" s="20" t="s">
        <v>44</v>
      </c>
      <c r="F59" s="26" t="s">
        <v>73</v>
      </c>
      <c r="G59" s="4">
        <v>240</v>
      </c>
      <c r="H59" s="60">
        <v>0</v>
      </c>
      <c r="I59" s="60">
        <v>0</v>
      </c>
      <c r="J59" s="60">
        <v>0</v>
      </c>
      <c r="K59" s="60">
        <v>0</v>
      </c>
      <c r="L59" s="61">
        <v>300</v>
      </c>
      <c r="M59" s="60">
        <v>300</v>
      </c>
      <c r="N59" s="60">
        <v>300</v>
      </c>
      <c r="O59" s="39">
        <f t="shared" ref="O59" si="17">H59+I59+J59+K59+L59+M59+N59</f>
        <v>900</v>
      </c>
    </row>
    <row r="60" spans="1:15" ht="16.5" customHeight="1" thickBot="1">
      <c r="A60" s="75"/>
      <c r="B60" s="75"/>
      <c r="C60" s="3"/>
      <c r="D60" s="2"/>
      <c r="E60" s="20" t="s">
        <v>13</v>
      </c>
      <c r="F60" s="4" t="s">
        <v>13</v>
      </c>
      <c r="G60" s="4" t="s">
        <v>13</v>
      </c>
      <c r="H60" s="6"/>
      <c r="I60" s="6"/>
      <c r="J60" s="6"/>
      <c r="K60" s="58"/>
      <c r="L60" s="59"/>
      <c r="M60" s="6"/>
      <c r="N60" s="6"/>
      <c r="O60" s="11"/>
    </row>
    <row r="61" spans="1:15" s="35" customFormat="1" ht="49.5" customHeight="1" thickBot="1">
      <c r="A61" s="77" t="s">
        <v>23</v>
      </c>
      <c r="B61" s="77" t="s">
        <v>68</v>
      </c>
      <c r="C61" s="41" t="s">
        <v>16</v>
      </c>
      <c r="D61" s="42"/>
      <c r="E61" s="43" t="s">
        <v>13</v>
      </c>
      <c r="F61" s="44" t="s">
        <v>13</v>
      </c>
      <c r="G61" s="44" t="s">
        <v>13</v>
      </c>
      <c r="H61" s="40">
        <f>H63+H64</f>
        <v>7492</v>
      </c>
      <c r="I61" s="40">
        <f t="shared" ref="I61:N61" si="18">I63+I64</f>
        <v>4278</v>
      </c>
      <c r="J61" s="40">
        <f t="shared" si="18"/>
        <v>3338.1</v>
      </c>
      <c r="K61" s="40">
        <f t="shared" si="18"/>
        <v>4120.3</v>
      </c>
      <c r="L61" s="40">
        <f t="shared" si="18"/>
        <v>3948.7</v>
      </c>
      <c r="M61" s="40">
        <f t="shared" si="18"/>
        <v>3500</v>
      </c>
      <c r="N61" s="40">
        <f t="shared" si="18"/>
        <v>3500</v>
      </c>
      <c r="O61" s="40">
        <f t="shared" si="3"/>
        <v>30177.100000000002</v>
      </c>
    </row>
    <row r="62" spans="1:15" s="35" customFormat="1" ht="33" customHeight="1" thickBot="1">
      <c r="A62" s="78"/>
      <c r="B62" s="78"/>
      <c r="C62" s="41" t="s">
        <v>14</v>
      </c>
      <c r="D62" s="42"/>
      <c r="E62" s="43"/>
      <c r="F62" s="44"/>
      <c r="G62" s="44"/>
      <c r="H62" s="47"/>
      <c r="I62" s="47"/>
      <c r="J62" s="47"/>
      <c r="K62" s="47"/>
      <c r="L62" s="47"/>
      <c r="M62" s="47"/>
      <c r="N62" s="47"/>
      <c r="O62" s="48"/>
    </row>
    <row r="63" spans="1:15" s="35" customFormat="1" ht="24.75" thickBot="1">
      <c r="A63" s="78"/>
      <c r="B63" s="78"/>
      <c r="C63" s="45" t="s">
        <v>41</v>
      </c>
      <c r="D63" s="42">
        <v>807</v>
      </c>
      <c r="E63" s="43" t="s">
        <v>53</v>
      </c>
      <c r="F63" s="46" t="s">
        <v>80</v>
      </c>
      <c r="G63" s="44">
        <v>240</v>
      </c>
      <c r="H63" s="40">
        <f>H67+H100+H120+H124+H128</f>
        <v>7492</v>
      </c>
      <c r="I63" s="40">
        <f t="shared" ref="I63:N64" si="19">I67+I100+I120+I124+I128</f>
        <v>4278</v>
      </c>
      <c r="J63" s="40">
        <f t="shared" si="19"/>
        <v>3338.1</v>
      </c>
      <c r="K63" s="40">
        <f t="shared" si="19"/>
        <v>4120.3</v>
      </c>
      <c r="L63" s="40">
        <f t="shared" si="19"/>
        <v>3948.7</v>
      </c>
      <c r="M63" s="40">
        <f t="shared" si="19"/>
        <v>3500</v>
      </c>
      <c r="N63" s="40">
        <f t="shared" si="19"/>
        <v>3500</v>
      </c>
      <c r="O63" s="40">
        <f t="shared" si="3"/>
        <v>30177.100000000002</v>
      </c>
    </row>
    <row r="64" spans="1:15" s="35" customFormat="1" ht="15.75" thickBot="1">
      <c r="A64" s="79"/>
      <c r="B64" s="79"/>
      <c r="C64" s="41"/>
      <c r="D64" s="42"/>
      <c r="E64" s="43" t="s">
        <v>13</v>
      </c>
      <c r="F64" s="44" t="s">
        <v>13</v>
      </c>
      <c r="G64" s="44" t="s">
        <v>13</v>
      </c>
      <c r="H64" s="40">
        <f>H68+H101+H121+H125+H129</f>
        <v>0</v>
      </c>
      <c r="I64" s="40">
        <f t="shared" si="19"/>
        <v>0</v>
      </c>
      <c r="J64" s="40">
        <f t="shared" si="19"/>
        <v>0</v>
      </c>
      <c r="K64" s="40">
        <f t="shared" si="19"/>
        <v>0</v>
      </c>
      <c r="L64" s="40">
        <f t="shared" si="19"/>
        <v>0</v>
      </c>
      <c r="M64" s="40">
        <f t="shared" si="19"/>
        <v>0</v>
      </c>
      <c r="N64" s="40">
        <f t="shared" si="19"/>
        <v>0</v>
      </c>
      <c r="O64" s="48"/>
    </row>
    <row r="65" spans="1:15" s="56" customFormat="1" ht="33" customHeight="1" thickBot="1">
      <c r="A65" s="70" t="s">
        <v>24</v>
      </c>
      <c r="B65" s="70" t="s">
        <v>97</v>
      </c>
      <c r="C65" s="49" t="s">
        <v>22</v>
      </c>
      <c r="D65" s="50"/>
      <c r="E65" s="51" t="s">
        <v>53</v>
      </c>
      <c r="F65" s="62" t="s">
        <v>80</v>
      </c>
      <c r="G65" s="53">
        <v>240</v>
      </c>
      <c r="H65" s="63">
        <f>H67+H68</f>
        <v>4552</v>
      </c>
      <c r="I65" s="63">
        <f t="shared" ref="I65:N65" si="20">I67+I68</f>
        <v>2098</v>
      </c>
      <c r="J65" s="63">
        <f t="shared" si="20"/>
        <v>1125</v>
      </c>
      <c r="K65" s="63">
        <f t="shared" si="20"/>
        <v>1841.1</v>
      </c>
      <c r="L65" s="61">
        <f t="shared" si="20"/>
        <v>883</v>
      </c>
      <c r="M65" s="63">
        <f t="shared" si="20"/>
        <v>600</v>
      </c>
      <c r="N65" s="63">
        <f t="shared" si="20"/>
        <v>600</v>
      </c>
      <c r="O65" s="55">
        <f t="shared" ref="O65" si="21">H65+I65+J65+K65+L65+M65+N65</f>
        <v>11699.1</v>
      </c>
    </row>
    <row r="66" spans="1:15" s="56" customFormat="1" ht="23.25" customHeight="1" thickBot="1">
      <c r="A66" s="71"/>
      <c r="B66" s="71"/>
      <c r="C66" s="49" t="s">
        <v>14</v>
      </c>
      <c r="D66" s="50"/>
      <c r="E66" s="51"/>
      <c r="F66" s="53"/>
      <c r="G66" s="53"/>
      <c r="H66" s="54"/>
      <c r="I66" s="54"/>
      <c r="J66" s="54"/>
      <c r="K66" s="54"/>
      <c r="L66" s="59"/>
      <c r="M66" s="54"/>
      <c r="N66" s="54"/>
      <c r="O66" s="64"/>
    </row>
    <row r="67" spans="1:15" s="56" customFormat="1" ht="24.75" thickBot="1">
      <c r="A67" s="71"/>
      <c r="B67" s="71"/>
      <c r="C67" s="57" t="s">
        <v>41</v>
      </c>
      <c r="D67" s="50">
        <v>807</v>
      </c>
      <c r="E67" s="51" t="s">
        <v>53</v>
      </c>
      <c r="F67" s="62" t="s">
        <v>80</v>
      </c>
      <c r="G67" s="53">
        <v>240</v>
      </c>
      <c r="H67" s="63">
        <f>H72+H76+H80+H84+H88+H92+H96</f>
        <v>4552</v>
      </c>
      <c r="I67" s="63">
        <f t="shared" ref="I67:N68" si="22">I72+I76+I80+I84+I88+I92+I96</f>
        <v>2098</v>
      </c>
      <c r="J67" s="63">
        <f t="shared" si="22"/>
        <v>1125</v>
      </c>
      <c r="K67" s="63">
        <f t="shared" si="22"/>
        <v>1841.1</v>
      </c>
      <c r="L67" s="61">
        <f t="shared" si="22"/>
        <v>883</v>
      </c>
      <c r="M67" s="63">
        <f t="shared" si="22"/>
        <v>600</v>
      </c>
      <c r="N67" s="63">
        <f t="shared" si="22"/>
        <v>600</v>
      </c>
      <c r="O67" s="55">
        <f t="shared" ref="O67" si="23">H67+I67+J67+K67+L67+M67+N67</f>
        <v>11699.1</v>
      </c>
    </row>
    <row r="68" spans="1:15" s="56" customFormat="1" ht="19.5" customHeight="1" thickBot="1">
      <c r="A68" s="72"/>
      <c r="B68" s="72"/>
      <c r="C68" s="49"/>
      <c r="D68" s="50"/>
      <c r="E68" s="51" t="s">
        <v>13</v>
      </c>
      <c r="F68" s="53" t="s">
        <v>13</v>
      </c>
      <c r="G68" s="53" t="s">
        <v>13</v>
      </c>
      <c r="H68" s="63">
        <f>H73+H77+H81+H85+H89+H93+H97</f>
        <v>0</v>
      </c>
      <c r="I68" s="63">
        <f t="shared" si="22"/>
        <v>0</v>
      </c>
      <c r="J68" s="63">
        <f t="shared" si="22"/>
        <v>0</v>
      </c>
      <c r="K68" s="63">
        <f t="shared" si="22"/>
        <v>0</v>
      </c>
      <c r="L68" s="61">
        <f t="shared" si="22"/>
        <v>0</v>
      </c>
      <c r="M68" s="63">
        <f t="shared" si="22"/>
        <v>0</v>
      </c>
      <c r="N68" s="63">
        <f t="shared" si="22"/>
        <v>0</v>
      </c>
      <c r="O68" s="55"/>
    </row>
    <row r="69" spans="1:15" ht="19.5" customHeight="1" thickBot="1">
      <c r="A69" s="30"/>
      <c r="B69" s="30" t="s">
        <v>36</v>
      </c>
      <c r="C69" s="3"/>
      <c r="D69" s="2"/>
      <c r="E69" s="20"/>
      <c r="F69" s="4"/>
      <c r="G69" s="4"/>
      <c r="H69" s="60"/>
      <c r="I69" s="60"/>
      <c r="J69" s="60"/>
      <c r="K69" s="60"/>
      <c r="L69" s="40"/>
      <c r="M69" s="60"/>
      <c r="N69" s="60"/>
      <c r="O69" s="39"/>
    </row>
    <row r="70" spans="1:15" ht="33" customHeight="1" thickBot="1">
      <c r="A70" s="73" t="s">
        <v>98</v>
      </c>
      <c r="B70" s="73" t="s">
        <v>46</v>
      </c>
      <c r="C70" s="3" t="s">
        <v>22</v>
      </c>
      <c r="D70" s="2"/>
      <c r="E70" s="20" t="s">
        <v>53</v>
      </c>
      <c r="F70" s="65" t="s">
        <v>80</v>
      </c>
      <c r="G70" s="4">
        <v>240</v>
      </c>
      <c r="H70" s="60">
        <f>H72+H73</f>
        <v>1756</v>
      </c>
      <c r="I70" s="60">
        <f t="shared" ref="I70:N70" si="24">I72+I73</f>
        <v>620</v>
      </c>
      <c r="J70" s="60">
        <f t="shared" si="24"/>
        <v>0</v>
      </c>
      <c r="K70" s="60">
        <f t="shared" si="24"/>
        <v>0</v>
      </c>
      <c r="L70" s="61">
        <f t="shared" si="24"/>
        <v>0</v>
      </c>
      <c r="M70" s="60">
        <f t="shared" si="24"/>
        <v>0</v>
      </c>
      <c r="N70" s="60">
        <f t="shared" si="24"/>
        <v>0</v>
      </c>
      <c r="O70" s="39">
        <f t="shared" si="3"/>
        <v>2376</v>
      </c>
    </row>
    <row r="71" spans="1:15" ht="23.25" customHeight="1" thickBot="1">
      <c r="A71" s="74"/>
      <c r="B71" s="74"/>
      <c r="C71" s="3" t="s">
        <v>14</v>
      </c>
      <c r="D71" s="2"/>
      <c r="E71" s="20"/>
      <c r="F71" s="4"/>
      <c r="G71" s="4"/>
      <c r="H71" s="60"/>
      <c r="I71" s="60"/>
      <c r="J71" s="60"/>
      <c r="K71" s="60"/>
      <c r="L71" s="40"/>
      <c r="M71" s="60"/>
      <c r="N71" s="60"/>
      <c r="O71" s="39"/>
    </row>
    <row r="72" spans="1:15" ht="24.75" thickBot="1">
      <c r="A72" s="74"/>
      <c r="B72" s="74"/>
      <c r="C72" s="15" t="s">
        <v>41</v>
      </c>
      <c r="D72" s="2">
        <v>807</v>
      </c>
      <c r="E72" s="20" t="s">
        <v>53</v>
      </c>
      <c r="F72" s="65" t="s">
        <v>80</v>
      </c>
      <c r="G72" s="4">
        <v>240</v>
      </c>
      <c r="H72" s="60">
        <v>1756</v>
      </c>
      <c r="I72" s="60">
        <v>620</v>
      </c>
      <c r="J72" s="60">
        <v>0</v>
      </c>
      <c r="K72" s="60">
        <v>0</v>
      </c>
      <c r="L72" s="40">
        <v>0</v>
      </c>
      <c r="M72" s="60">
        <v>0</v>
      </c>
      <c r="N72" s="60">
        <v>0</v>
      </c>
      <c r="O72" s="39">
        <f t="shared" si="3"/>
        <v>2376</v>
      </c>
    </row>
    <row r="73" spans="1:15" ht="19.5" customHeight="1" thickBot="1">
      <c r="A73" s="75"/>
      <c r="B73" s="75"/>
      <c r="C73" s="3"/>
      <c r="D73" s="2"/>
      <c r="E73" s="20" t="s">
        <v>13</v>
      </c>
      <c r="F73" s="4" t="s">
        <v>13</v>
      </c>
      <c r="G73" s="4" t="s">
        <v>13</v>
      </c>
      <c r="H73" s="60"/>
      <c r="I73" s="60"/>
      <c r="J73" s="60"/>
      <c r="K73" s="60"/>
      <c r="L73" s="40"/>
      <c r="M73" s="60"/>
      <c r="N73" s="60"/>
      <c r="O73" s="39"/>
    </row>
    <row r="74" spans="1:15" ht="33" customHeight="1" thickBot="1">
      <c r="A74" s="73" t="s">
        <v>99</v>
      </c>
      <c r="B74" s="73" t="s">
        <v>47</v>
      </c>
      <c r="C74" s="3" t="s">
        <v>22</v>
      </c>
      <c r="D74" s="2"/>
      <c r="E74" s="20" t="s">
        <v>53</v>
      </c>
      <c r="F74" s="65" t="s">
        <v>80</v>
      </c>
      <c r="G74" s="4">
        <v>240</v>
      </c>
      <c r="H74" s="60">
        <f>H76+H77</f>
        <v>1700</v>
      </c>
      <c r="I74" s="60">
        <f t="shared" ref="I74:N74" si="25">I76+I77</f>
        <v>200</v>
      </c>
      <c r="J74" s="60">
        <f t="shared" si="25"/>
        <v>0</v>
      </c>
      <c r="K74" s="60">
        <f t="shared" si="25"/>
        <v>0</v>
      </c>
      <c r="L74" s="61">
        <f t="shared" si="25"/>
        <v>0</v>
      </c>
      <c r="M74" s="60">
        <f t="shared" si="25"/>
        <v>0</v>
      </c>
      <c r="N74" s="60">
        <f t="shared" si="25"/>
        <v>0</v>
      </c>
      <c r="O74" s="39">
        <f t="shared" si="3"/>
        <v>1900</v>
      </c>
    </row>
    <row r="75" spans="1:15" ht="23.25" customHeight="1" thickBot="1">
      <c r="A75" s="74"/>
      <c r="B75" s="74"/>
      <c r="C75" s="3" t="s">
        <v>14</v>
      </c>
      <c r="D75" s="2"/>
      <c r="E75" s="20"/>
      <c r="F75" s="4"/>
      <c r="G75" s="4"/>
      <c r="H75" s="60"/>
      <c r="I75" s="60"/>
      <c r="J75" s="60"/>
      <c r="K75" s="60"/>
      <c r="L75" s="40"/>
      <c r="M75" s="60"/>
      <c r="N75" s="60"/>
      <c r="O75" s="39"/>
    </row>
    <row r="76" spans="1:15" ht="24.75" thickBot="1">
      <c r="A76" s="74"/>
      <c r="B76" s="74"/>
      <c r="C76" s="15" t="s">
        <v>41</v>
      </c>
      <c r="D76" s="2">
        <v>807</v>
      </c>
      <c r="E76" s="20" t="s">
        <v>53</v>
      </c>
      <c r="F76" s="65" t="s">
        <v>80</v>
      </c>
      <c r="G76" s="4">
        <v>240</v>
      </c>
      <c r="H76" s="60">
        <v>1700</v>
      </c>
      <c r="I76" s="60">
        <v>200</v>
      </c>
      <c r="J76" s="60">
        <v>0</v>
      </c>
      <c r="K76" s="60">
        <v>0</v>
      </c>
      <c r="L76" s="40">
        <v>0</v>
      </c>
      <c r="M76" s="60">
        <v>0</v>
      </c>
      <c r="N76" s="60">
        <v>0</v>
      </c>
      <c r="O76" s="39">
        <f t="shared" si="3"/>
        <v>1900</v>
      </c>
    </row>
    <row r="77" spans="1:15" ht="18" customHeight="1" thickBot="1">
      <c r="A77" s="75"/>
      <c r="B77" s="75"/>
      <c r="C77" s="3"/>
      <c r="D77" s="2"/>
      <c r="E77" s="20" t="s">
        <v>13</v>
      </c>
      <c r="F77" s="4" t="s">
        <v>13</v>
      </c>
      <c r="G77" s="4" t="s">
        <v>13</v>
      </c>
      <c r="H77" s="60"/>
      <c r="I77" s="60"/>
      <c r="J77" s="60"/>
      <c r="K77" s="60"/>
      <c r="L77" s="40"/>
      <c r="M77" s="60"/>
      <c r="N77" s="60"/>
      <c r="O77" s="39"/>
    </row>
    <row r="78" spans="1:15" ht="33" customHeight="1" thickBot="1">
      <c r="A78" s="73" t="s">
        <v>100</v>
      </c>
      <c r="B78" s="73" t="s">
        <v>48</v>
      </c>
      <c r="C78" s="3" t="s">
        <v>22</v>
      </c>
      <c r="D78" s="2"/>
      <c r="E78" s="20" t="s">
        <v>53</v>
      </c>
      <c r="F78" s="65" t="s">
        <v>80</v>
      </c>
      <c r="G78" s="4">
        <v>240</v>
      </c>
      <c r="H78" s="60">
        <f>H80+H81</f>
        <v>1016</v>
      </c>
      <c r="I78" s="60">
        <f t="shared" ref="I78:N78" si="26">I80+I81</f>
        <v>310</v>
      </c>
      <c r="J78" s="60">
        <f t="shared" si="26"/>
        <v>0</v>
      </c>
      <c r="K78" s="60">
        <f t="shared" si="26"/>
        <v>0</v>
      </c>
      <c r="L78" s="61">
        <f t="shared" si="26"/>
        <v>0</v>
      </c>
      <c r="M78" s="60">
        <f t="shared" si="26"/>
        <v>0</v>
      </c>
      <c r="N78" s="60">
        <f t="shared" si="26"/>
        <v>0</v>
      </c>
      <c r="O78" s="39">
        <f t="shared" si="3"/>
        <v>1326</v>
      </c>
    </row>
    <row r="79" spans="1:15" ht="23.25" customHeight="1" thickBot="1">
      <c r="A79" s="74"/>
      <c r="B79" s="74"/>
      <c r="C79" s="3" t="s">
        <v>14</v>
      </c>
      <c r="D79" s="2"/>
      <c r="E79" s="20"/>
      <c r="F79" s="4"/>
      <c r="G79" s="4"/>
      <c r="H79" s="60"/>
      <c r="I79" s="60"/>
      <c r="J79" s="60"/>
      <c r="K79" s="60"/>
      <c r="L79" s="40"/>
      <c r="M79" s="60"/>
      <c r="N79" s="60"/>
      <c r="O79" s="39"/>
    </row>
    <row r="80" spans="1:15" ht="24.75" thickBot="1">
      <c r="A80" s="74"/>
      <c r="B80" s="74"/>
      <c r="C80" s="15" t="s">
        <v>41</v>
      </c>
      <c r="D80" s="2">
        <v>807</v>
      </c>
      <c r="E80" s="20" t="s">
        <v>53</v>
      </c>
      <c r="F80" s="65" t="s">
        <v>80</v>
      </c>
      <c r="G80" s="4">
        <v>240</v>
      </c>
      <c r="H80" s="60">
        <v>1016</v>
      </c>
      <c r="I80" s="60">
        <v>310</v>
      </c>
      <c r="J80" s="60">
        <v>0</v>
      </c>
      <c r="K80" s="60">
        <v>0</v>
      </c>
      <c r="L80" s="61">
        <v>0</v>
      </c>
      <c r="M80" s="60">
        <v>0</v>
      </c>
      <c r="N80" s="60">
        <v>0</v>
      </c>
      <c r="O80" s="39">
        <f t="shared" si="3"/>
        <v>1326</v>
      </c>
    </row>
    <row r="81" spans="1:15" ht="15.75" customHeight="1" thickBot="1">
      <c r="A81" s="75"/>
      <c r="B81" s="75"/>
      <c r="C81" s="3"/>
      <c r="D81" s="2"/>
      <c r="E81" s="20" t="s">
        <v>13</v>
      </c>
      <c r="F81" s="4" t="s">
        <v>13</v>
      </c>
      <c r="G81" s="4" t="s">
        <v>13</v>
      </c>
      <c r="H81" s="60"/>
      <c r="I81" s="60"/>
      <c r="J81" s="60"/>
      <c r="K81" s="60"/>
      <c r="L81" s="40"/>
      <c r="M81" s="60"/>
      <c r="N81" s="60"/>
      <c r="O81" s="39"/>
    </row>
    <row r="82" spans="1:15" ht="33" customHeight="1" thickBot="1">
      <c r="A82" s="73" t="s">
        <v>101</v>
      </c>
      <c r="B82" s="73" t="s">
        <v>61</v>
      </c>
      <c r="C82" s="3" t="s">
        <v>22</v>
      </c>
      <c r="D82" s="2"/>
      <c r="E82" s="20" t="s">
        <v>53</v>
      </c>
      <c r="F82" s="65" t="s">
        <v>80</v>
      </c>
      <c r="G82" s="4">
        <v>240</v>
      </c>
      <c r="H82" s="60">
        <f>H84+H85</f>
        <v>40</v>
      </c>
      <c r="I82" s="60">
        <f t="shared" ref="I82:N82" si="27">I84+I85</f>
        <v>200</v>
      </c>
      <c r="J82" s="60">
        <f t="shared" si="27"/>
        <v>25</v>
      </c>
      <c r="K82" s="60">
        <f t="shared" si="27"/>
        <v>0</v>
      </c>
      <c r="L82" s="61">
        <f t="shared" si="27"/>
        <v>0</v>
      </c>
      <c r="M82" s="60">
        <f t="shared" si="27"/>
        <v>0</v>
      </c>
      <c r="N82" s="60">
        <f t="shared" si="27"/>
        <v>0</v>
      </c>
      <c r="O82" s="39">
        <f t="shared" si="3"/>
        <v>265</v>
      </c>
    </row>
    <row r="83" spans="1:15" ht="23.25" customHeight="1" thickBot="1">
      <c r="A83" s="74"/>
      <c r="B83" s="74"/>
      <c r="C83" s="3" t="s">
        <v>14</v>
      </c>
      <c r="D83" s="2"/>
      <c r="E83" s="20"/>
      <c r="F83" s="4"/>
      <c r="G83" s="4"/>
      <c r="H83" s="60"/>
      <c r="I83" s="60"/>
      <c r="J83" s="60"/>
      <c r="K83" s="60"/>
      <c r="L83" s="40"/>
      <c r="M83" s="60"/>
      <c r="N83" s="60"/>
      <c r="O83" s="39"/>
    </row>
    <row r="84" spans="1:15" ht="24.75" thickBot="1">
      <c r="A84" s="74"/>
      <c r="B84" s="74"/>
      <c r="C84" s="15" t="s">
        <v>41</v>
      </c>
      <c r="D84" s="2">
        <v>807</v>
      </c>
      <c r="E84" s="20" t="s">
        <v>53</v>
      </c>
      <c r="F84" s="65" t="s">
        <v>80</v>
      </c>
      <c r="G84" s="4">
        <v>240</v>
      </c>
      <c r="H84" s="60">
        <v>40</v>
      </c>
      <c r="I84" s="60">
        <v>200</v>
      </c>
      <c r="J84" s="60">
        <v>25</v>
      </c>
      <c r="K84" s="60">
        <v>0</v>
      </c>
      <c r="L84" s="61">
        <v>0</v>
      </c>
      <c r="M84" s="60">
        <v>0</v>
      </c>
      <c r="N84" s="60">
        <v>0</v>
      </c>
      <c r="O84" s="39">
        <f t="shared" si="3"/>
        <v>265</v>
      </c>
    </row>
    <row r="85" spans="1:15" ht="15.75" thickBot="1">
      <c r="A85" s="75"/>
      <c r="B85" s="75"/>
      <c r="C85" s="3"/>
      <c r="D85" s="2"/>
      <c r="E85" s="20" t="s">
        <v>13</v>
      </c>
      <c r="F85" s="4" t="s">
        <v>13</v>
      </c>
      <c r="G85" s="4" t="s">
        <v>13</v>
      </c>
      <c r="H85" s="60"/>
      <c r="I85" s="60"/>
      <c r="J85" s="60"/>
      <c r="K85" s="60"/>
      <c r="L85" s="40"/>
      <c r="M85" s="60"/>
      <c r="N85" s="60"/>
      <c r="O85" s="39"/>
    </row>
    <row r="86" spans="1:15" ht="33" customHeight="1" thickBot="1">
      <c r="A86" s="73" t="s">
        <v>102</v>
      </c>
      <c r="B86" s="73" t="s">
        <v>49</v>
      </c>
      <c r="C86" s="3" t="s">
        <v>22</v>
      </c>
      <c r="D86" s="2"/>
      <c r="E86" s="20" t="s">
        <v>53</v>
      </c>
      <c r="F86" s="65" t="s">
        <v>80</v>
      </c>
      <c r="G86" s="4">
        <v>240</v>
      </c>
      <c r="H86" s="60">
        <f>H88+H89</f>
        <v>40</v>
      </c>
      <c r="I86" s="60">
        <f t="shared" ref="I86:N86" si="28">I88+I89</f>
        <v>40</v>
      </c>
      <c r="J86" s="60">
        <f t="shared" si="28"/>
        <v>0</v>
      </c>
      <c r="K86" s="60">
        <f t="shared" si="28"/>
        <v>0</v>
      </c>
      <c r="L86" s="61">
        <f t="shared" si="28"/>
        <v>0</v>
      </c>
      <c r="M86" s="60">
        <f t="shared" si="28"/>
        <v>0</v>
      </c>
      <c r="N86" s="60">
        <f t="shared" si="28"/>
        <v>0</v>
      </c>
      <c r="O86" s="39">
        <f t="shared" si="3"/>
        <v>80</v>
      </c>
    </row>
    <row r="87" spans="1:15" ht="23.25" customHeight="1" thickBot="1">
      <c r="A87" s="74"/>
      <c r="B87" s="74"/>
      <c r="C87" s="3" t="s">
        <v>14</v>
      </c>
      <c r="D87" s="2"/>
      <c r="E87" s="20"/>
      <c r="F87" s="4"/>
      <c r="G87" s="4"/>
      <c r="H87" s="60"/>
      <c r="I87" s="60"/>
      <c r="J87" s="60"/>
      <c r="K87" s="60"/>
      <c r="L87" s="40"/>
      <c r="M87" s="60"/>
      <c r="N87" s="60"/>
      <c r="O87" s="39"/>
    </row>
    <row r="88" spans="1:15" ht="24.75" thickBot="1">
      <c r="A88" s="74"/>
      <c r="B88" s="74"/>
      <c r="C88" s="15" t="s">
        <v>41</v>
      </c>
      <c r="D88" s="2">
        <v>807</v>
      </c>
      <c r="E88" s="20" t="s">
        <v>53</v>
      </c>
      <c r="F88" s="65" t="s">
        <v>80</v>
      </c>
      <c r="G88" s="4">
        <v>240</v>
      </c>
      <c r="H88" s="60">
        <v>40</v>
      </c>
      <c r="I88" s="60">
        <v>40</v>
      </c>
      <c r="J88" s="60">
        <v>0</v>
      </c>
      <c r="K88" s="60">
        <v>0</v>
      </c>
      <c r="L88" s="61">
        <v>0</v>
      </c>
      <c r="M88" s="60">
        <v>0</v>
      </c>
      <c r="N88" s="60">
        <v>0</v>
      </c>
      <c r="O88" s="39">
        <f t="shared" si="3"/>
        <v>80</v>
      </c>
    </row>
    <row r="89" spans="1:15" ht="15.75" thickBot="1">
      <c r="A89" s="75"/>
      <c r="B89" s="75"/>
      <c r="C89" s="3"/>
      <c r="D89" s="2"/>
      <c r="E89" s="20" t="s">
        <v>13</v>
      </c>
      <c r="F89" s="4" t="s">
        <v>13</v>
      </c>
      <c r="G89" s="4" t="s">
        <v>13</v>
      </c>
      <c r="H89" s="60"/>
      <c r="I89" s="60"/>
      <c r="J89" s="60"/>
      <c r="K89" s="60"/>
      <c r="L89" s="40"/>
      <c r="M89" s="60"/>
      <c r="N89" s="60"/>
      <c r="O89" s="39"/>
    </row>
    <row r="90" spans="1:15" ht="33" customHeight="1" thickBot="1">
      <c r="A90" s="76" t="s">
        <v>103</v>
      </c>
      <c r="B90" s="73" t="s">
        <v>79</v>
      </c>
      <c r="C90" s="3" t="s">
        <v>22</v>
      </c>
      <c r="D90" s="2"/>
      <c r="E90" s="20" t="s">
        <v>53</v>
      </c>
      <c r="F90" s="65" t="s">
        <v>80</v>
      </c>
      <c r="G90" s="4">
        <v>240</v>
      </c>
      <c r="H90" s="60">
        <f>H92+H93</f>
        <v>0</v>
      </c>
      <c r="I90" s="60">
        <f t="shared" ref="I90:L90" si="29">I92+I93</f>
        <v>0</v>
      </c>
      <c r="J90" s="60">
        <f t="shared" si="29"/>
        <v>400</v>
      </c>
      <c r="K90" s="60">
        <f t="shared" si="29"/>
        <v>1841.1</v>
      </c>
      <c r="L90" s="61">
        <f t="shared" si="29"/>
        <v>883</v>
      </c>
      <c r="M90" s="60">
        <v>600</v>
      </c>
      <c r="N90" s="60">
        <v>600</v>
      </c>
      <c r="O90" s="39">
        <f t="shared" ref="O90" si="30">H90+I90+J90+K90+L90+M90+N90</f>
        <v>4324.1000000000004</v>
      </c>
    </row>
    <row r="91" spans="1:15" ht="23.25" customHeight="1" thickBot="1">
      <c r="A91" s="74"/>
      <c r="B91" s="74"/>
      <c r="C91" s="3" t="s">
        <v>14</v>
      </c>
      <c r="D91" s="2"/>
      <c r="E91" s="20"/>
      <c r="F91" s="4"/>
      <c r="G91" s="4"/>
      <c r="H91" s="60"/>
      <c r="I91" s="60"/>
      <c r="J91" s="60"/>
      <c r="K91" s="60"/>
      <c r="L91" s="40"/>
      <c r="M91" s="60"/>
      <c r="N91" s="60"/>
      <c r="O91" s="39"/>
    </row>
    <row r="92" spans="1:15" ht="24.75" thickBot="1">
      <c r="A92" s="74"/>
      <c r="B92" s="74"/>
      <c r="C92" s="15" t="s">
        <v>41</v>
      </c>
      <c r="D92" s="2">
        <v>807</v>
      </c>
      <c r="E92" s="20" t="s">
        <v>53</v>
      </c>
      <c r="F92" s="65" t="s">
        <v>80</v>
      </c>
      <c r="G92" s="4">
        <v>240</v>
      </c>
      <c r="H92" s="60">
        <v>0</v>
      </c>
      <c r="I92" s="60">
        <v>0</v>
      </c>
      <c r="J92" s="60">
        <v>400</v>
      </c>
      <c r="K92" s="60">
        <v>1841.1</v>
      </c>
      <c r="L92" s="61">
        <v>883</v>
      </c>
      <c r="M92" s="60">
        <v>600</v>
      </c>
      <c r="N92" s="60">
        <v>600</v>
      </c>
      <c r="O92" s="39">
        <f t="shared" ref="O92" si="31">H92+I92+J92+K92+L92+M92+N92</f>
        <v>4324.1000000000004</v>
      </c>
    </row>
    <row r="93" spans="1:15" ht="15.75" thickBot="1">
      <c r="A93" s="75"/>
      <c r="B93" s="75"/>
      <c r="C93" s="3"/>
      <c r="D93" s="2"/>
      <c r="E93" s="20" t="s">
        <v>13</v>
      </c>
      <c r="F93" s="4" t="s">
        <v>13</v>
      </c>
      <c r="G93" s="4" t="s">
        <v>13</v>
      </c>
      <c r="H93" s="60"/>
      <c r="I93" s="60"/>
      <c r="J93" s="60"/>
      <c r="K93" s="60"/>
      <c r="L93" s="40"/>
      <c r="M93" s="60"/>
      <c r="N93" s="60"/>
      <c r="O93" s="39"/>
    </row>
    <row r="94" spans="1:15" ht="33" customHeight="1" thickBot="1">
      <c r="A94" s="73" t="s">
        <v>104</v>
      </c>
      <c r="B94" s="73" t="s">
        <v>62</v>
      </c>
      <c r="C94" s="3" t="s">
        <v>22</v>
      </c>
      <c r="D94" s="2"/>
      <c r="E94" s="20" t="s">
        <v>53</v>
      </c>
      <c r="F94" s="65" t="s">
        <v>80</v>
      </c>
      <c r="G94" s="4">
        <v>240</v>
      </c>
      <c r="H94" s="60">
        <f>H96+H97</f>
        <v>0</v>
      </c>
      <c r="I94" s="60">
        <f t="shared" ref="I94:N94" si="32">I96+I97</f>
        <v>728</v>
      </c>
      <c r="J94" s="60">
        <f t="shared" si="32"/>
        <v>700</v>
      </c>
      <c r="K94" s="60">
        <f t="shared" si="32"/>
        <v>0</v>
      </c>
      <c r="L94" s="61">
        <f t="shared" si="32"/>
        <v>0</v>
      </c>
      <c r="M94" s="60">
        <f t="shared" si="32"/>
        <v>0</v>
      </c>
      <c r="N94" s="60">
        <f t="shared" si="32"/>
        <v>0</v>
      </c>
      <c r="O94" s="39">
        <f>H94+I94+J94+K94+L94+M94+N94</f>
        <v>1428</v>
      </c>
    </row>
    <row r="95" spans="1:15" ht="23.25" customHeight="1" thickBot="1">
      <c r="A95" s="74"/>
      <c r="B95" s="74"/>
      <c r="C95" s="3" t="s">
        <v>14</v>
      </c>
      <c r="D95" s="2"/>
      <c r="E95" s="20"/>
      <c r="F95" s="4"/>
      <c r="G95" s="4"/>
      <c r="H95" s="60"/>
      <c r="I95" s="60"/>
      <c r="J95" s="60"/>
      <c r="K95" s="60"/>
      <c r="L95" s="40"/>
      <c r="M95" s="60"/>
      <c r="N95" s="60"/>
      <c r="O95" s="39"/>
    </row>
    <row r="96" spans="1:15" ht="24.75" thickBot="1">
      <c r="A96" s="74"/>
      <c r="B96" s="74"/>
      <c r="C96" s="15" t="s">
        <v>41</v>
      </c>
      <c r="D96" s="2">
        <v>807</v>
      </c>
      <c r="E96" s="20" t="s">
        <v>53</v>
      </c>
      <c r="F96" s="65" t="s">
        <v>80</v>
      </c>
      <c r="G96" s="4">
        <v>240</v>
      </c>
      <c r="H96" s="60">
        <v>0</v>
      </c>
      <c r="I96" s="60">
        <v>728</v>
      </c>
      <c r="J96" s="60">
        <v>700</v>
      </c>
      <c r="K96" s="60">
        <v>0</v>
      </c>
      <c r="L96" s="61">
        <v>0</v>
      </c>
      <c r="M96" s="60">
        <v>0</v>
      </c>
      <c r="N96" s="60">
        <v>0</v>
      </c>
      <c r="O96" s="39">
        <f>H96+I96+J96+K96+L96+M96+N96</f>
        <v>1428</v>
      </c>
    </row>
    <row r="97" spans="1:15" ht="15.75" thickBot="1">
      <c r="A97" s="75"/>
      <c r="B97" s="75"/>
      <c r="C97" s="3"/>
      <c r="D97" s="2"/>
      <c r="E97" s="20" t="s">
        <v>13</v>
      </c>
      <c r="F97" s="4" t="s">
        <v>13</v>
      </c>
      <c r="G97" s="4" t="s">
        <v>13</v>
      </c>
      <c r="H97" s="60"/>
      <c r="I97" s="60"/>
      <c r="J97" s="60"/>
      <c r="K97" s="60"/>
      <c r="L97" s="40"/>
      <c r="M97" s="60"/>
      <c r="N97" s="60"/>
      <c r="O97" s="39"/>
    </row>
    <row r="98" spans="1:15" s="56" customFormat="1" ht="33" customHeight="1" thickBot="1">
      <c r="A98" s="70" t="s">
        <v>25</v>
      </c>
      <c r="B98" s="70" t="s">
        <v>105</v>
      </c>
      <c r="C98" s="49" t="s">
        <v>22</v>
      </c>
      <c r="D98" s="50"/>
      <c r="E98" s="51" t="s">
        <v>53</v>
      </c>
      <c r="F98" s="62" t="s">
        <v>76</v>
      </c>
      <c r="G98" s="53">
        <v>240</v>
      </c>
      <c r="H98" s="63">
        <f>H100+H101</f>
        <v>1840</v>
      </c>
      <c r="I98" s="63">
        <f t="shared" ref="I98:N98" si="33">I100+I101</f>
        <v>1580</v>
      </c>
      <c r="J98" s="63">
        <f t="shared" si="33"/>
        <v>1513.1</v>
      </c>
      <c r="K98" s="63">
        <f t="shared" si="33"/>
        <v>1229.2</v>
      </c>
      <c r="L98" s="61">
        <f t="shared" si="33"/>
        <v>1600</v>
      </c>
      <c r="M98" s="63">
        <f t="shared" si="33"/>
        <v>1600</v>
      </c>
      <c r="N98" s="63">
        <f t="shared" si="33"/>
        <v>1600</v>
      </c>
      <c r="O98" s="55">
        <f t="shared" ref="O98" si="34">H98+I98+J98+K98+L98+M98+N98</f>
        <v>10962.3</v>
      </c>
    </row>
    <row r="99" spans="1:15" s="56" customFormat="1" ht="23.25" customHeight="1" thickBot="1">
      <c r="A99" s="71"/>
      <c r="B99" s="71"/>
      <c r="C99" s="49" t="s">
        <v>14</v>
      </c>
      <c r="D99" s="50"/>
      <c r="E99" s="51"/>
      <c r="F99" s="53"/>
      <c r="G99" s="53"/>
      <c r="H99" s="63"/>
      <c r="I99" s="63"/>
      <c r="J99" s="63"/>
      <c r="K99" s="63"/>
      <c r="L99" s="61"/>
      <c r="M99" s="63"/>
      <c r="N99" s="63"/>
      <c r="O99" s="55"/>
    </row>
    <row r="100" spans="1:15" s="56" customFormat="1" ht="24.75" thickBot="1">
      <c r="A100" s="71"/>
      <c r="B100" s="71"/>
      <c r="C100" s="57" t="s">
        <v>41</v>
      </c>
      <c r="D100" s="50">
        <v>807</v>
      </c>
      <c r="E100" s="51" t="s">
        <v>53</v>
      </c>
      <c r="F100" s="62" t="s">
        <v>76</v>
      </c>
      <c r="G100" s="53">
        <v>240</v>
      </c>
      <c r="H100" s="63">
        <f>H104+H108+H112+H116</f>
        <v>1840</v>
      </c>
      <c r="I100" s="63">
        <f t="shared" ref="I100:N101" si="35">I104+I108+I112+I116</f>
        <v>1580</v>
      </c>
      <c r="J100" s="63">
        <f t="shared" si="35"/>
        <v>1513.1</v>
      </c>
      <c r="K100" s="63">
        <f t="shared" si="35"/>
        <v>1229.2</v>
      </c>
      <c r="L100" s="61">
        <f t="shared" si="35"/>
        <v>1600</v>
      </c>
      <c r="M100" s="63">
        <f t="shared" si="35"/>
        <v>1600</v>
      </c>
      <c r="N100" s="63">
        <f t="shared" si="35"/>
        <v>1600</v>
      </c>
      <c r="O100" s="55">
        <f t="shared" ref="O100" si="36">H100+I100+J100+K100+L100+M100+N100</f>
        <v>10962.3</v>
      </c>
    </row>
    <row r="101" spans="1:15" s="56" customFormat="1" ht="18" customHeight="1" thickBot="1">
      <c r="A101" s="72"/>
      <c r="B101" s="72"/>
      <c r="C101" s="49"/>
      <c r="D101" s="50"/>
      <c r="E101" s="51" t="s">
        <v>13</v>
      </c>
      <c r="F101" s="53" t="s">
        <v>13</v>
      </c>
      <c r="G101" s="53" t="s">
        <v>13</v>
      </c>
      <c r="H101" s="63">
        <f>H105+H109+H113+H117</f>
        <v>0</v>
      </c>
      <c r="I101" s="63">
        <f t="shared" si="35"/>
        <v>0</v>
      </c>
      <c r="J101" s="63">
        <f t="shared" si="35"/>
        <v>0</v>
      </c>
      <c r="K101" s="63">
        <f t="shared" si="35"/>
        <v>0</v>
      </c>
      <c r="L101" s="61">
        <f t="shared" si="35"/>
        <v>0</v>
      </c>
      <c r="M101" s="63">
        <f t="shared" si="35"/>
        <v>0</v>
      </c>
      <c r="N101" s="63">
        <f t="shared" si="35"/>
        <v>0</v>
      </c>
      <c r="O101" s="55"/>
    </row>
    <row r="102" spans="1:15" ht="33" customHeight="1" thickBot="1">
      <c r="A102" s="73" t="s">
        <v>106</v>
      </c>
      <c r="B102" s="73" t="s">
        <v>50</v>
      </c>
      <c r="C102" s="3" t="s">
        <v>22</v>
      </c>
      <c r="D102" s="2"/>
      <c r="E102" s="20" t="s">
        <v>53</v>
      </c>
      <c r="F102" s="65" t="s">
        <v>76</v>
      </c>
      <c r="G102" s="4">
        <v>240</v>
      </c>
      <c r="H102" s="60">
        <f>H104+H105</f>
        <v>440</v>
      </c>
      <c r="I102" s="60">
        <f t="shared" ref="I102:N102" si="37">I104+I105</f>
        <v>270</v>
      </c>
      <c r="J102" s="60">
        <f t="shared" si="37"/>
        <v>100</v>
      </c>
      <c r="K102" s="60">
        <f t="shared" si="37"/>
        <v>0</v>
      </c>
      <c r="L102" s="61">
        <f t="shared" si="37"/>
        <v>0</v>
      </c>
      <c r="M102" s="60">
        <f t="shared" si="37"/>
        <v>0</v>
      </c>
      <c r="N102" s="60">
        <f t="shared" si="37"/>
        <v>0</v>
      </c>
      <c r="O102" s="39">
        <f t="shared" si="3"/>
        <v>810</v>
      </c>
    </row>
    <row r="103" spans="1:15" ht="23.25" customHeight="1" thickBot="1">
      <c r="A103" s="74"/>
      <c r="B103" s="74"/>
      <c r="C103" s="3" t="s">
        <v>14</v>
      </c>
      <c r="D103" s="2"/>
      <c r="E103" s="20"/>
      <c r="F103" s="4"/>
      <c r="G103" s="4"/>
      <c r="H103" s="60"/>
      <c r="I103" s="60"/>
      <c r="J103" s="60"/>
      <c r="K103" s="60"/>
      <c r="L103" s="40"/>
      <c r="M103" s="60"/>
      <c r="N103" s="60"/>
      <c r="O103" s="39"/>
    </row>
    <row r="104" spans="1:15" ht="24.75" thickBot="1">
      <c r="A104" s="74"/>
      <c r="B104" s="74"/>
      <c r="C104" s="15" t="s">
        <v>41</v>
      </c>
      <c r="D104" s="2">
        <v>807</v>
      </c>
      <c r="E104" s="20" t="s">
        <v>53</v>
      </c>
      <c r="F104" s="65" t="s">
        <v>76</v>
      </c>
      <c r="G104" s="4">
        <v>240</v>
      </c>
      <c r="H104" s="60">
        <v>440</v>
      </c>
      <c r="I104" s="60">
        <v>270</v>
      </c>
      <c r="J104" s="60">
        <v>100</v>
      </c>
      <c r="K104" s="60">
        <v>0</v>
      </c>
      <c r="L104" s="40">
        <v>0</v>
      </c>
      <c r="M104" s="60">
        <v>0</v>
      </c>
      <c r="N104" s="60">
        <v>0</v>
      </c>
      <c r="O104" s="39">
        <f t="shared" si="3"/>
        <v>810</v>
      </c>
    </row>
    <row r="105" spans="1:15" ht="15.75" thickBot="1">
      <c r="A105" s="75"/>
      <c r="B105" s="75"/>
      <c r="C105" s="3"/>
      <c r="D105" s="2"/>
      <c r="E105" s="20" t="s">
        <v>13</v>
      </c>
      <c r="F105" s="4" t="s">
        <v>13</v>
      </c>
      <c r="G105" s="4" t="s">
        <v>13</v>
      </c>
      <c r="H105" s="60"/>
      <c r="I105" s="60"/>
      <c r="J105" s="60"/>
      <c r="K105" s="60"/>
      <c r="L105" s="40"/>
      <c r="M105" s="60"/>
      <c r="N105" s="60"/>
      <c r="O105" s="39"/>
    </row>
    <row r="106" spans="1:15" ht="33" customHeight="1" thickBot="1">
      <c r="A106" s="73" t="s">
        <v>107</v>
      </c>
      <c r="B106" s="73" t="s">
        <v>75</v>
      </c>
      <c r="C106" s="3" t="s">
        <v>22</v>
      </c>
      <c r="D106" s="2"/>
      <c r="E106" s="20" t="s">
        <v>53</v>
      </c>
      <c r="F106" s="65" t="s">
        <v>76</v>
      </c>
      <c r="G106" s="4">
        <v>240</v>
      </c>
      <c r="H106" s="60">
        <f>H108+H109</f>
        <v>1400</v>
      </c>
      <c r="I106" s="60">
        <f t="shared" ref="I106:N106" si="38">I108+I109</f>
        <v>1010</v>
      </c>
      <c r="J106" s="60">
        <f t="shared" si="38"/>
        <v>650</v>
      </c>
      <c r="K106" s="60">
        <f t="shared" si="38"/>
        <v>1100</v>
      </c>
      <c r="L106" s="61">
        <f t="shared" si="38"/>
        <v>1000</v>
      </c>
      <c r="M106" s="60">
        <f t="shared" si="38"/>
        <v>1000</v>
      </c>
      <c r="N106" s="60">
        <f t="shared" si="38"/>
        <v>1000</v>
      </c>
      <c r="O106" s="39">
        <f t="shared" si="3"/>
        <v>7160</v>
      </c>
    </row>
    <row r="107" spans="1:15" ht="23.25" customHeight="1" thickBot="1">
      <c r="A107" s="74"/>
      <c r="B107" s="74"/>
      <c r="C107" s="3" t="s">
        <v>14</v>
      </c>
      <c r="D107" s="2"/>
      <c r="E107" s="20"/>
      <c r="F107" s="4"/>
      <c r="G107" s="4"/>
      <c r="H107" s="60"/>
      <c r="I107" s="60"/>
      <c r="J107" s="60"/>
      <c r="K107" s="60"/>
      <c r="L107" s="40"/>
      <c r="M107" s="60"/>
      <c r="N107" s="60"/>
      <c r="O107" s="39"/>
    </row>
    <row r="108" spans="1:15" ht="24.75" thickBot="1">
      <c r="A108" s="74"/>
      <c r="B108" s="74"/>
      <c r="C108" s="15" t="s">
        <v>41</v>
      </c>
      <c r="D108" s="2">
        <v>807</v>
      </c>
      <c r="E108" s="20" t="s">
        <v>53</v>
      </c>
      <c r="F108" s="65" t="s">
        <v>76</v>
      </c>
      <c r="G108" s="4">
        <v>240</v>
      </c>
      <c r="H108" s="60">
        <v>1400</v>
      </c>
      <c r="I108" s="60">
        <v>1010</v>
      </c>
      <c r="J108" s="60">
        <v>650</v>
      </c>
      <c r="K108" s="60">
        <v>1100</v>
      </c>
      <c r="L108" s="40">
        <v>1000</v>
      </c>
      <c r="M108" s="60">
        <v>1000</v>
      </c>
      <c r="N108" s="60">
        <v>1000</v>
      </c>
      <c r="O108" s="39">
        <f t="shared" ref="O108:O137" si="39">H108+I108+J108+K108+L108+M108+N108</f>
        <v>7160</v>
      </c>
    </row>
    <row r="109" spans="1:15" ht="15.75" thickBot="1">
      <c r="A109" s="75"/>
      <c r="B109" s="75"/>
      <c r="C109" s="3"/>
      <c r="D109" s="2"/>
      <c r="E109" s="20" t="s">
        <v>13</v>
      </c>
      <c r="F109" s="4" t="s">
        <v>13</v>
      </c>
      <c r="G109" s="4" t="s">
        <v>13</v>
      </c>
      <c r="H109" s="60"/>
      <c r="I109" s="60"/>
      <c r="J109" s="60"/>
      <c r="K109" s="60"/>
      <c r="L109" s="40"/>
      <c r="M109" s="60"/>
      <c r="N109" s="60"/>
      <c r="O109" s="39"/>
    </row>
    <row r="110" spans="1:15" ht="33" customHeight="1" thickBot="1">
      <c r="A110" s="73" t="s">
        <v>108</v>
      </c>
      <c r="B110" s="73" t="s">
        <v>81</v>
      </c>
      <c r="C110" s="3" t="s">
        <v>22</v>
      </c>
      <c r="D110" s="2"/>
      <c r="E110" s="20" t="s">
        <v>53</v>
      </c>
      <c r="F110" s="65" t="s">
        <v>76</v>
      </c>
      <c r="G110" s="4">
        <v>240</v>
      </c>
      <c r="H110" s="60">
        <f>H112+H113</f>
        <v>0</v>
      </c>
      <c r="I110" s="60">
        <f t="shared" ref="I110:L110" si="40">I112+I113</f>
        <v>0</v>
      </c>
      <c r="J110" s="60">
        <f t="shared" si="40"/>
        <v>763.1</v>
      </c>
      <c r="K110" s="60">
        <f t="shared" si="40"/>
        <v>129.19999999999999</v>
      </c>
      <c r="L110" s="61">
        <f t="shared" si="40"/>
        <v>600</v>
      </c>
      <c r="M110" s="60">
        <v>600</v>
      </c>
      <c r="N110" s="60">
        <v>600</v>
      </c>
      <c r="O110" s="39">
        <f t="shared" ref="O110" si="41">H110+I110+J110+K110+L110+M110+N110</f>
        <v>2692.3</v>
      </c>
    </row>
    <row r="111" spans="1:15" ht="23.25" customHeight="1" thickBot="1">
      <c r="A111" s="74"/>
      <c r="B111" s="74"/>
      <c r="C111" s="3" t="s">
        <v>14</v>
      </c>
      <c r="D111" s="2"/>
      <c r="E111" s="20"/>
      <c r="F111" s="4"/>
      <c r="G111" s="4"/>
      <c r="H111" s="60"/>
      <c r="I111" s="60"/>
      <c r="J111" s="60"/>
      <c r="K111" s="60"/>
      <c r="L111" s="40"/>
      <c r="M111" s="60"/>
      <c r="N111" s="60"/>
      <c r="O111" s="39"/>
    </row>
    <row r="112" spans="1:15" ht="24.75" thickBot="1">
      <c r="A112" s="74"/>
      <c r="B112" s="74"/>
      <c r="C112" s="15" t="s">
        <v>41</v>
      </c>
      <c r="D112" s="2">
        <v>807</v>
      </c>
      <c r="E112" s="20" t="s">
        <v>53</v>
      </c>
      <c r="F112" s="65" t="s">
        <v>76</v>
      </c>
      <c r="G112" s="4">
        <v>240</v>
      </c>
      <c r="H112" s="60">
        <v>0</v>
      </c>
      <c r="I112" s="60">
        <v>0</v>
      </c>
      <c r="J112" s="60">
        <v>763.1</v>
      </c>
      <c r="K112" s="60">
        <v>129.19999999999999</v>
      </c>
      <c r="L112" s="40">
        <v>600</v>
      </c>
      <c r="M112" s="60">
        <v>600</v>
      </c>
      <c r="N112" s="60">
        <v>600</v>
      </c>
      <c r="O112" s="39">
        <f t="shared" ref="O112" si="42">H112+I112+J112+K112+L112+M112+N112</f>
        <v>2692.3</v>
      </c>
    </row>
    <row r="113" spans="1:15" ht="15.75" thickBot="1">
      <c r="A113" s="75"/>
      <c r="B113" s="75"/>
      <c r="C113" s="3"/>
      <c r="D113" s="2"/>
      <c r="E113" s="20" t="s">
        <v>13</v>
      </c>
      <c r="F113" s="4" t="s">
        <v>13</v>
      </c>
      <c r="G113" s="4" t="s">
        <v>13</v>
      </c>
      <c r="H113" s="60"/>
      <c r="I113" s="60"/>
      <c r="J113" s="60"/>
      <c r="K113" s="60"/>
      <c r="L113" s="40"/>
      <c r="M113" s="60"/>
      <c r="N113" s="60"/>
      <c r="O113" s="39"/>
    </row>
    <row r="114" spans="1:15" ht="33" customHeight="1" thickBot="1">
      <c r="A114" s="73" t="s">
        <v>109</v>
      </c>
      <c r="B114" s="73" t="s">
        <v>63</v>
      </c>
      <c r="C114" s="3" t="s">
        <v>22</v>
      </c>
      <c r="D114" s="2"/>
      <c r="E114" s="20" t="s">
        <v>53</v>
      </c>
      <c r="F114" s="65" t="s">
        <v>76</v>
      </c>
      <c r="G114" s="4">
        <v>240</v>
      </c>
      <c r="H114" s="60">
        <f>H116+H117</f>
        <v>0</v>
      </c>
      <c r="I114" s="60">
        <f t="shared" ref="I114:N114" si="43">I116+I117</f>
        <v>300</v>
      </c>
      <c r="J114" s="60">
        <f t="shared" si="43"/>
        <v>0</v>
      </c>
      <c r="K114" s="60">
        <f t="shared" si="43"/>
        <v>0</v>
      </c>
      <c r="L114" s="61">
        <f t="shared" si="43"/>
        <v>0</v>
      </c>
      <c r="M114" s="60">
        <f t="shared" si="43"/>
        <v>0</v>
      </c>
      <c r="N114" s="60">
        <f t="shared" si="43"/>
        <v>0</v>
      </c>
      <c r="O114" s="39">
        <f>H114+I114+J114+K114+L114+M114+N114</f>
        <v>300</v>
      </c>
    </row>
    <row r="115" spans="1:15" ht="23.25" customHeight="1" thickBot="1">
      <c r="A115" s="74"/>
      <c r="B115" s="74"/>
      <c r="C115" s="3" t="s">
        <v>14</v>
      </c>
      <c r="D115" s="2"/>
      <c r="E115" s="20"/>
      <c r="F115" s="4"/>
      <c r="G115" s="4"/>
      <c r="H115" s="60"/>
      <c r="I115" s="60"/>
      <c r="J115" s="60"/>
      <c r="K115" s="60"/>
      <c r="L115" s="40"/>
      <c r="M115" s="60"/>
      <c r="N115" s="60"/>
      <c r="O115" s="39"/>
    </row>
    <row r="116" spans="1:15" ht="24.75" thickBot="1">
      <c r="A116" s="74"/>
      <c r="B116" s="74"/>
      <c r="C116" s="15" t="s">
        <v>41</v>
      </c>
      <c r="D116" s="2">
        <v>807</v>
      </c>
      <c r="E116" s="20" t="s">
        <v>53</v>
      </c>
      <c r="F116" s="65" t="s">
        <v>76</v>
      </c>
      <c r="G116" s="4">
        <v>240</v>
      </c>
      <c r="H116" s="60">
        <v>0</v>
      </c>
      <c r="I116" s="60">
        <v>300</v>
      </c>
      <c r="J116" s="60">
        <v>0</v>
      </c>
      <c r="K116" s="60">
        <v>0</v>
      </c>
      <c r="L116" s="40">
        <v>0</v>
      </c>
      <c r="M116" s="60">
        <v>0</v>
      </c>
      <c r="N116" s="60">
        <v>0</v>
      </c>
      <c r="O116" s="39">
        <f>H116+I116+J116+K116+L116+M116+N116</f>
        <v>300</v>
      </c>
    </row>
    <row r="117" spans="1:15" ht="15.75" thickBot="1">
      <c r="A117" s="75"/>
      <c r="B117" s="75"/>
      <c r="C117" s="3"/>
      <c r="D117" s="2"/>
      <c r="E117" s="20" t="s">
        <v>13</v>
      </c>
      <c r="F117" s="4" t="s">
        <v>13</v>
      </c>
      <c r="G117" s="4" t="s">
        <v>13</v>
      </c>
      <c r="H117" s="60"/>
      <c r="I117" s="60"/>
      <c r="J117" s="60"/>
      <c r="K117" s="60"/>
      <c r="L117" s="40"/>
      <c r="M117" s="60"/>
      <c r="N117" s="60"/>
      <c r="O117" s="39"/>
    </row>
    <row r="118" spans="1:15" s="56" customFormat="1" ht="33" customHeight="1" thickBot="1">
      <c r="A118" s="70" t="s">
        <v>26</v>
      </c>
      <c r="B118" s="70" t="s">
        <v>52</v>
      </c>
      <c r="C118" s="49" t="s">
        <v>22</v>
      </c>
      <c r="D118" s="50"/>
      <c r="E118" s="51" t="s">
        <v>53</v>
      </c>
      <c r="F118" s="52" t="s">
        <v>77</v>
      </c>
      <c r="G118" s="53">
        <v>810</v>
      </c>
      <c r="H118" s="63">
        <f>H120+H121</f>
        <v>1000</v>
      </c>
      <c r="I118" s="63">
        <f t="shared" ref="I118:N118" si="44">I120+I121</f>
        <v>500</v>
      </c>
      <c r="J118" s="63">
        <f t="shared" si="44"/>
        <v>700</v>
      </c>
      <c r="K118" s="63">
        <f t="shared" si="44"/>
        <v>700</v>
      </c>
      <c r="L118" s="61">
        <f t="shared" si="44"/>
        <v>765.7</v>
      </c>
      <c r="M118" s="63">
        <f t="shared" si="44"/>
        <v>700</v>
      </c>
      <c r="N118" s="63">
        <f t="shared" si="44"/>
        <v>700</v>
      </c>
      <c r="O118" s="55">
        <f t="shared" si="39"/>
        <v>5065.7</v>
      </c>
    </row>
    <row r="119" spans="1:15" s="56" customFormat="1" ht="23.25" customHeight="1" thickBot="1">
      <c r="A119" s="71"/>
      <c r="B119" s="71"/>
      <c r="C119" s="49" t="s">
        <v>14</v>
      </c>
      <c r="D119" s="50"/>
      <c r="E119" s="51"/>
      <c r="F119" s="53"/>
      <c r="G119" s="53"/>
      <c r="H119" s="63"/>
      <c r="I119" s="63"/>
      <c r="J119" s="63"/>
      <c r="K119" s="63"/>
      <c r="L119" s="40"/>
      <c r="M119" s="63"/>
      <c r="N119" s="63"/>
      <c r="O119" s="55"/>
    </row>
    <row r="120" spans="1:15" s="56" customFormat="1" ht="24.75" thickBot="1">
      <c r="A120" s="71"/>
      <c r="B120" s="71"/>
      <c r="C120" s="57" t="s">
        <v>41</v>
      </c>
      <c r="D120" s="50">
        <v>807</v>
      </c>
      <c r="E120" s="51" t="s">
        <v>53</v>
      </c>
      <c r="F120" s="52" t="s">
        <v>77</v>
      </c>
      <c r="G120" s="53">
        <v>810</v>
      </c>
      <c r="H120" s="63">
        <v>1000</v>
      </c>
      <c r="I120" s="63">
        <v>500</v>
      </c>
      <c r="J120" s="63">
        <v>700</v>
      </c>
      <c r="K120" s="63">
        <v>700</v>
      </c>
      <c r="L120" s="40">
        <v>765.7</v>
      </c>
      <c r="M120" s="63">
        <v>700</v>
      </c>
      <c r="N120" s="63">
        <v>700</v>
      </c>
      <c r="O120" s="55">
        <f t="shared" si="39"/>
        <v>5065.7</v>
      </c>
    </row>
    <row r="121" spans="1:15" s="56" customFormat="1" ht="15.75" thickBot="1">
      <c r="A121" s="72"/>
      <c r="B121" s="72"/>
      <c r="C121" s="49"/>
      <c r="D121" s="50"/>
      <c r="E121" s="51" t="s">
        <v>13</v>
      </c>
      <c r="F121" s="53" t="s">
        <v>13</v>
      </c>
      <c r="G121" s="53" t="s">
        <v>13</v>
      </c>
      <c r="H121" s="63"/>
      <c r="I121" s="63"/>
      <c r="J121" s="63"/>
      <c r="K121" s="63"/>
      <c r="L121" s="40"/>
      <c r="M121" s="63"/>
      <c r="N121" s="63"/>
      <c r="O121" s="55"/>
    </row>
    <row r="122" spans="1:15" s="56" customFormat="1" ht="33" customHeight="1" thickBot="1">
      <c r="A122" s="70" t="s">
        <v>27</v>
      </c>
      <c r="B122" s="70" t="s">
        <v>57</v>
      </c>
      <c r="C122" s="49" t="s">
        <v>22</v>
      </c>
      <c r="D122" s="50"/>
      <c r="E122" s="51" t="s">
        <v>53</v>
      </c>
      <c r="F122" s="52" t="s">
        <v>78</v>
      </c>
      <c r="G122" s="53">
        <v>240</v>
      </c>
      <c r="H122" s="63">
        <f>H124+H125</f>
        <v>100</v>
      </c>
      <c r="I122" s="63">
        <f t="shared" ref="I122:N122" si="45">I124+I125</f>
        <v>100</v>
      </c>
      <c r="J122" s="63">
        <f t="shared" si="45"/>
        <v>0</v>
      </c>
      <c r="K122" s="63">
        <f t="shared" si="45"/>
        <v>150</v>
      </c>
      <c r="L122" s="61">
        <f t="shared" si="45"/>
        <v>600</v>
      </c>
      <c r="M122" s="63">
        <f t="shared" si="45"/>
        <v>150</v>
      </c>
      <c r="N122" s="63">
        <f t="shared" si="45"/>
        <v>150</v>
      </c>
      <c r="O122" s="55">
        <f t="shared" si="39"/>
        <v>1250</v>
      </c>
    </row>
    <row r="123" spans="1:15" s="56" customFormat="1" ht="23.25" customHeight="1" thickBot="1">
      <c r="A123" s="71"/>
      <c r="B123" s="71"/>
      <c r="C123" s="49" t="s">
        <v>14</v>
      </c>
      <c r="D123" s="50"/>
      <c r="E123" s="51"/>
      <c r="F123" s="53"/>
      <c r="G123" s="53"/>
      <c r="H123" s="63"/>
      <c r="I123" s="63"/>
      <c r="J123" s="63"/>
      <c r="K123" s="63"/>
      <c r="L123" s="40"/>
      <c r="M123" s="63"/>
      <c r="N123" s="63"/>
      <c r="O123" s="55"/>
    </row>
    <row r="124" spans="1:15" s="56" customFormat="1" ht="24.75" thickBot="1">
      <c r="A124" s="71"/>
      <c r="B124" s="71"/>
      <c r="C124" s="57" t="s">
        <v>41</v>
      </c>
      <c r="D124" s="50">
        <v>807</v>
      </c>
      <c r="E124" s="51" t="s">
        <v>53</v>
      </c>
      <c r="F124" s="52" t="s">
        <v>78</v>
      </c>
      <c r="G124" s="53">
        <v>240</v>
      </c>
      <c r="H124" s="63">
        <v>100</v>
      </c>
      <c r="I124" s="63">
        <v>100</v>
      </c>
      <c r="J124" s="63">
        <v>0</v>
      </c>
      <c r="K124" s="63">
        <v>150</v>
      </c>
      <c r="L124" s="40">
        <v>600</v>
      </c>
      <c r="M124" s="63">
        <v>150</v>
      </c>
      <c r="N124" s="63">
        <v>150</v>
      </c>
      <c r="O124" s="55">
        <f t="shared" si="39"/>
        <v>1250</v>
      </c>
    </row>
    <row r="125" spans="1:15" s="56" customFormat="1" ht="15.75" thickBot="1">
      <c r="A125" s="72"/>
      <c r="B125" s="72"/>
      <c r="C125" s="49"/>
      <c r="D125" s="50"/>
      <c r="E125" s="51" t="s">
        <v>13</v>
      </c>
      <c r="F125" s="53" t="s">
        <v>13</v>
      </c>
      <c r="G125" s="53" t="s">
        <v>13</v>
      </c>
      <c r="H125" s="63"/>
      <c r="I125" s="63"/>
      <c r="J125" s="63"/>
      <c r="K125" s="63"/>
      <c r="L125" s="40"/>
      <c r="M125" s="63"/>
      <c r="N125" s="63"/>
      <c r="O125" s="55"/>
    </row>
    <row r="126" spans="1:15" s="56" customFormat="1" ht="42" customHeight="1" thickBot="1">
      <c r="A126" s="70" t="s">
        <v>40</v>
      </c>
      <c r="B126" s="70" t="s">
        <v>110</v>
      </c>
      <c r="C126" s="49" t="s">
        <v>22</v>
      </c>
      <c r="D126" s="50"/>
      <c r="E126" s="51" t="s">
        <v>53</v>
      </c>
      <c r="F126" s="52" t="s">
        <v>83</v>
      </c>
      <c r="G126" s="53">
        <v>240</v>
      </c>
      <c r="H126" s="63">
        <f>H128+H129</f>
        <v>0</v>
      </c>
      <c r="I126" s="63">
        <f t="shared" ref="I126:N126" si="46">I128+I129</f>
        <v>0</v>
      </c>
      <c r="J126" s="63">
        <f t="shared" si="46"/>
        <v>0</v>
      </c>
      <c r="K126" s="63">
        <f t="shared" si="46"/>
        <v>200</v>
      </c>
      <c r="L126" s="61">
        <f t="shared" si="46"/>
        <v>100</v>
      </c>
      <c r="M126" s="63">
        <f t="shared" si="46"/>
        <v>450</v>
      </c>
      <c r="N126" s="63">
        <f t="shared" si="46"/>
        <v>450</v>
      </c>
      <c r="O126" s="55">
        <f t="shared" si="39"/>
        <v>1200</v>
      </c>
    </row>
    <row r="127" spans="1:15" s="56" customFormat="1" ht="23.25" customHeight="1" thickBot="1">
      <c r="A127" s="71"/>
      <c r="B127" s="71"/>
      <c r="C127" s="49" t="s">
        <v>14</v>
      </c>
      <c r="D127" s="50"/>
      <c r="E127" s="51"/>
      <c r="F127" s="53"/>
      <c r="G127" s="53"/>
      <c r="H127" s="63"/>
      <c r="I127" s="63"/>
      <c r="J127" s="63"/>
      <c r="K127" s="63"/>
      <c r="L127" s="61"/>
      <c r="M127" s="63"/>
      <c r="N127" s="63"/>
      <c r="O127" s="55"/>
    </row>
    <row r="128" spans="1:15" s="56" customFormat="1" ht="37.5" customHeight="1" thickBot="1">
      <c r="A128" s="71"/>
      <c r="B128" s="71"/>
      <c r="C128" s="57" t="s">
        <v>41</v>
      </c>
      <c r="D128" s="50">
        <v>807</v>
      </c>
      <c r="E128" s="51" t="s">
        <v>53</v>
      </c>
      <c r="F128" s="52" t="s">
        <v>83</v>
      </c>
      <c r="G128" s="53">
        <v>240</v>
      </c>
      <c r="H128" s="63">
        <f>H133+H137+H141</f>
        <v>0</v>
      </c>
      <c r="I128" s="63">
        <f t="shared" ref="I128:N128" si="47">I133+I137+I141</f>
        <v>0</v>
      </c>
      <c r="J128" s="63">
        <f t="shared" si="47"/>
        <v>0</v>
      </c>
      <c r="K128" s="63">
        <f t="shared" si="47"/>
        <v>200</v>
      </c>
      <c r="L128" s="61">
        <f t="shared" si="47"/>
        <v>100</v>
      </c>
      <c r="M128" s="63">
        <f t="shared" si="47"/>
        <v>450</v>
      </c>
      <c r="N128" s="63">
        <f t="shared" si="47"/>
        <v>450</v>
      </c>
      <c r="O128" s="55">
        <f t="shared" si="39"/>
        <v>1200</v>
      </c>
    </row>
    <row r="129" spans="1:15" s="56" customFormat="1" ht="18.75" customHeight="1" thickBot="1">
      <c r="A129" s="72"/>
      <c r="B129" s="72"/>
      <c r="C129" s="49"/>
      <c r="D129" s="50"/>
      <c r="E129" s="51" t="s">
        <v>13</v>
      </c>
      <c r="F129" s="53" t="s">
        <v>13</v>
      </c>
      <c r="G129" s="53" t="s">
        <v>13</v>
      </c>
      <c r="H129" s="63"/>
      <c r="I129" s="63"/>
      <c r="J129" s="63"/>
      <c r="K129" s="63"/>
      <c r="L129" s="61"/>
      <c r="M129" s="63"/>
      <c r="N129" s="63"/>
      <c r="O129" s="55"/>
    </row>
    <row r="130" spans="1:15" ht="21" customHeight="1" thickBot="1">
      <c r="A130" s="30"/>
      <c r="B130" s="30" t="s">
        <v>36</v>
      </c>
      <c r="C130" s="3"/>
      <c r="D130" s="2"/>
      <c r="E130" s="20"/>
      <c r="F130" s="4"/>
      <c r="G130" s="4"/>
      <c r="H130" s="60"/>
      <c r="I130" s="60"/>
      <c r="J130" s="60"/>
      <c r="K130" s="60"/>
      <c r="L130" s="40"/>
      <c r="M130" s="60"/>
      <c r="N130" s="60"/>
      <c r="O130" s="39"/>
    </row>
    <row r="131" spans="1:15" ht="33" customHeight="1" thickBot="1">
      <c r="A131" s="73" t="s">
        <v>111</v>
      </c>
      <c r="B131" s="73" t="s">
        <v>82</v>
      </c>
      <c r="C131" s="3" t="s">
        <v>22</v>
      </c>
      <c r="D131" s="2"/>
      <c r="E131" s="66" t="s">
        <v>53</v>
      </c>
      <c r="F131" s="67" t="s">
        <v>83</v>
      </c>
      <c r="G131" s="68">
        <v>240</v>
      </c>
      <c r="H131" s="60">
        <f>H133+H134</f>
        <v>0</v>
      </c>
      <c r="I131" s="60">
        <f t="shared" ref="I131:L131" si="48">I133+I134</f>
        <v>0</v>
      </c>
      <c r="J131" s="60">
        <f t="shared" si="48"/>
        <v>0</v>
      </c>
      <c r="K131" s="60">
        <f t="shared" si="48"/>
        <v>100</v>
      </c>
      <c r="L131" s="61">
        <f t="shared" si="48"/>
        <v>100</v>
      </c>
      <c r="M131" s="60">
        <v>100</v>
      </c>
      <c r="N131" s="60">
        <v>100</v>
      </c>
      <c r="O131" s="39">
        <f t="shared" si="39"/>
        <v>400</v>
      </c>
    </row>
    <row r="132" spans="1:15" ht="23.25" customHeight="1" thickBot="1">
      <c r="A132" s="74"/>
      <c r="B132" s="74"/>
      <c r="C132" s="3" t="s">
        <v>14</v>
      </c>
      <c r="D132" s="2"/>
      <c r="E132" s="20"/>
      <c r="F132" s="4"/>
      <c r="G132" s="4"/>
      <c r="H132" s="60"/>
      <c r="I132" s="60"/>
      <c r="J132" s="60"/>
      <c r="K132" s="60"/>
      <c r="L132" s="40"/>
      <c r="M132" s="60"/>
      <c r="N132" s="60"/>
      <c r="O132" s="39"/>
    </row>
    <row r="133" spans="1:15" ht="24.75" thickBot="1">
      <c r="A133" s="74"/>
      <c r="B133" s="74"/>
      <c r="C133" s="15" t="s">
        <v>41</v>
      </c>
      <c r="D133" s="2">
        <v>807</v>
      </c>
      <c r="E133" s="66" t="s">
        <v>53</v>
      </c>
      <c r="F133" s="67" t="s">
        <v>83</v>
      </c>
      <c r="G133" s="68">
        <v>240</v>
      </c>
      <c r="H133" s="60">
        <v>0</v>
      </c>
      <c r="I133" s="60">
        <v>0</v>
      </c>
      <c r="J133" s="60">
        <v>0</v>
      </c>
      <c r="K133" s="60">
        <v>100</v>
      </c>
      <c r="L133" s="40">
        <v>100</v>
      </c>
      <c r="M133" s="60">
        <v>100</v>
      </c>
      <c r="N133" s="60">
        <v>100</v>
      </c>
      <c r="O133" s="39">
        <f t="shared" si="39"/>
        <v>400</v>
      </c>
    </row>
    <row r="134" spans="1:15" ht="15.75" thickBot="1">
      <c r="A134" s="75"/>
      <c r="B134" s="75"/>
      <c r="C134" s="3"/>
      <c r="D134" s="2"/>
      <c r="E134" s="20" t="s">
        <v>13</v>
      </c>
      <c r="F134" s="4" t="s">
        <v>13</v>
      </c>
      <c r="G134" s="4" t="s">
        <v>13</v>
      </c>
      <c r="H134" s="60"/>
      <c r="I134" s="60"/>
      <c r="J134" s="60"/>
      <c r="K134" s="60"/>
      <c r="L134" s="40"/>
      <c r="M134" s="60"/>
      <c r="N134" s="60"/>
      <c r="O134" s="39"/>
    </row>
    <row r="135" spans="1:15" ht="33" customHeight="1" thickBot="1">
      <c r="A135" s="73" t="s">
        <v>112</v>
      </c>
      <c r="B135" s="73" t="s">
        <v>84</v>
      </c>
      <c r="C135" s="3" t="s">
        <v>22</v>
      </c>
      <c r="D135" s="2"/>
      <c r="E135" s="66" t="s">
        <v>53</v>
      </c>
      <c r="F135" s="67" t="s">
        <v>83</v>
      </c>
      <c r="G135" s="68">
        <v>240</v>
      </c>
      <c r="H135" s="60">
        <f>H137+H138</f>
        <v>0</v>
      </c>
      <c r="I135" s="60">
        <f t="shared" ref="I135:N135" si="49">I137+I138</f>
        <v>0</v>
      </c>
      <c r="J135" s="60">
        <f t="shared" si="49"/>
        <v>0</v>
      </c>
      <c r="K135" s="60">
        <f t="shared" si="49"/>
        <v>100</v>
      </c>
      <c r="L135" s="61">
        <f t="shared" si="49"/>
        <v>0</v>
      </c>
      <c r="M135" s="60">
        <f t="shared" si="49"/>
        <v>0</v>
      </c>
      <c r="N135" s="60">
        <f t="shared" si="49"/>
        <v>0</v>
      </c>
      <c r="O135" s="39">
        <f t="shared" si="39"/>
        <v>100</v>
      </c>
    </row>
    <row r="136" spans="1:15" ht="23.25" customHeight="1" thickBot="1">
      <c r="A136" s="74"/>
      <c r="B136" s="74"/>
      <c r="C136" s="3" t="s">
        <v>14</v>
      </c>
      <c r="D136" s="2"/>
      <c r="E136" s="20"/>
      <c r="F136" s="4"/>
      <c r="G136" s="4"/>
      <c r="H136" s="60"/>
      <c r="I136" s="60"/>
      <c r="J136" s="60"/>
      <c r="K136" s="60"/>
      <c r="L136" s="40"/>
      <c r="M136" s="60"/>
      <c r="N136" s="60"/>
      <c r="O136" s="39"/>
    </row>
    <row r="137" spans="1:15" ht="24.75" thickBot="1">
      <c r="A137" s="74"/>
      <c r="B137" s="74"/>
      <c r="C137" s="15" t="s">
        <v>41</v>
      </c>
      <c r="D137" s="2">
        <v>807</v>
      </c>
      <c r="E137" s="66" t="s">
        <v>53</v>
      </c>
      <c r="F137" s="67" t="s">
        <v>83</v>
      </c>
      <c r="G137" s="68">
        <v>240</v>
      </c>
      <c r="H137" s="60">
        <v>0</v>
      </c>
      <c r="I137" s="60">
        <v>0</v>
      </c>
      <c r="J137" s="60">
        <v>0</v>
      </c>
      <c r="K137" s="60">
        <v>100</v>
      </c>
      <c r="L137" s="40">
        <v>0</v>
      </c>
      <c r="M137" s="60">
        <v>0</v>
      </c>
      <c r="N137" s="60">
        <v>0</v>
      </c>
      <c r="O137" s="39">
        <f t="shared" si="39"/>
        <v>100</v>
      </c>
    </row>
    <row r="138" spans="1:15" ht="15.75" thickBot="1">
      <c r="A138" s="75"/>
      <c r="B138" s="75"/>
      <c r="C138" s="3"/>
      <c r="D138" s="2"/>
      <c r="E138" s="20" t="s">
        <v>13</v>
      </c>
      <c r="F138" s="4" t="s">
        <v>13</v>
      </c>
      <c r="G138" s="4" t="s">
        <v>13</v>
      </c>
      <c r="H138" s="60"/>
      <c r="I138" s="60"/>
      <c r="J138" s="60"/>
      <c r="K138" s="60"/>
      <c r="L138" s="40"/>
      <c r="M138" s="60"/>
      <c r="N138" s="60"/>
      <c r="O138" s="39"/>
    </row>
    <row r="139" spans="1:15" ht="33" customHeight="1" thickBot="1">
      <c r="A139" s="73" t="s">
        <v>113</v>
      </c>
      <c r="B139" s="73" t="s">
        <v>114</v>
      </c>
      <c r="C139" s="3" t="s">
        <v>22</v>
      </c>
      <c r="D139" s="2"/>
      <c r="E139" s="66" t="s">
        <v>53</v>
      </c>
      <c r="F139" s="67" t="s">
        <v>83</v>
      </c>
      <c r="G139" s="68">
        <v>240</v>
      </c>
      <c r="H139" s="60">
        <f>H141+H142</f>
        <v>0</v>
      </c>
      <c r="I139" s="60">
        <f t="shared" ref="I139:L139" si="50">I141+I142</f>
        <v>0</v>
      </c>
      <c r="J139" s="60">
        <f t="shared" si="50"/>
        <v>0</v>
      </c>
      <c r="K139" s="60">
        <f t="shared" si="50"/>
        <v>0</v>
      </c>
      <c r="L139" s="61">
        <f t="shared" si="50"/>
        <v>0</v>
      </c>
      <c r="M139" s="60">
        <v>350</v>
      </c>
      <c r="N139" s="60">
        <v>350</v>
      </c>
      <c r="O139" s="39">
        <f t="shared" ref="O139" si="51">H139+I139+J139+K139+L139+M139+N139</f>
        <v>700</v>
      </c>
    </row>
    <row r="140" spans="1:15" ht="23.25" customHeight="1" thickBot="1">
      <c r="A140" s="74"/>
      <c r="B140" s="74"/>
      <c r="C140" s="3" t="s">
        <v>14</v>
      </c>
      <c r="D140" s="2"/>
      <c r="E140" s="20"/>
      <c r="F140" s="4"/>
      <c r="G140" s="4"/>
      <c r="H140" s="60"/>
      <c r="I140" s="60"/>
      <c r="J140" s="60"/>
      <c r="K140" s="60"/>
      <c r="L140" s="40"/>
      <c r="M140" s="60"/>
      <c r="N140" s="60"/>
      <c r="O140" s="39"/>
    </row>
    <row r="141" spans="1:15" ht="24.75" thickBot="1">
      <c r="A141" s="74"/>
      <c r="B141" s="74"/>
      <c r="C141" s="15" t="s">
        <v>41</v>
      </c>
      <c r="D141" s="2">
        <v>807</v>
      </c>
      <c r="E141" s="66" t="s">
        <v>53</v>
      </c>
      <c r="F141" s="67" t="s">
        <v>83</v>
      </c>
      <c r="G141" s="68">
        <v>240</v>
      </c>
      <c r="H141" s="60">
        <v>0</v>
      </c>
      <c r="I141" s="60">
        <v>0</v>
      </c>
      <c r="J141" s="60">
        <v>0</v>
      </c>
      <c r="K141" s="60">
        <v>0</v>
      </c>
      <c r="L141" s="40">
        <v>0</v>
      </c>
      <c r="M141" s="60">
        <v>350</v>
      </c>
      <c r="N141" s="60">
        <v>350</v>
      </c>
      <c r="O141" s="39">
        <f t="shared" ref="O141" si="52">H141+I141+J141+K141+L141+M141+N141</f>
        <v>700</v>
      </c>
    </row>
    <row r="142" spans="1:15" ht="15.75" thickBot="1">
      <c r="A142" s="75"/>
      <c r="B142" s="75"/>
      <c r="C142" s="3"/>
      <c r="D142" s="2"/>
      <c r="E142" s="20" t="s">
        <v>13</v>
      </c>
      <c r="F142" s="4" t="s">
        <v>13</v>
      </c>
      <c r="G142" s="4" t="s">
        <v>13</v>
      </c>
      <c r="H142" s="60"/>
      <c r="I142" s="60"/>
      <c r="J142" s="60"/>
      <c r="K142" s="60"/>
      <c r="L142" s="40"/>
      <c r="M142" s="6"/>
      <c r="N142" s="6"/>
      <c r="O142" s="11"/>
    </row>
  </sheetData>
  <mergeCells count="78">
    <mergeCell ref="J3:O3"/>
    <mergeCell ref="D4:O4"/>
    <mergeCell ref="F5:O5"/>
    <mergeCell ref="B6:I6"/>
    <mergeCell ref="A8:A11"/>
    <mergeCell ref="B8:B11"/>
    <mergeCell ref="C8:C11"/>
    <mergeCell ref="D8:G9"/>
    <mergeCell ref="H8:O8"/>
    <mergeCell ref="H9:O9"/>
    <mergeCell ref="D10:D11"/>
    <mergeCell ref="F10:F11"/>
    <mergeCell ref="G10:G11"/>
    <mergeCell ref="O10:O11"/>
    <mergeCell ref="A12:A15"/>
    <mergeCell ref="B12:B15"/>
    <mergeCell ref="A16:A19"/>
    <mergeCell ref="B16:B19"/>
    <mergeCell ref="A20:A23"/>
    <mergeCell ref="B20:B23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A114:A117"/>
    <mergeCell ref="B114:B117"/>
    <mergeCell ref="A118:A121"/>
    <mergeCell ref="B118:B121"/>
    <mergeCell ref="A122:A125"/>
    <mergeCell ref="B122:B125"/>
    <mergeCell ref="A139:A142"/>
    <mergeCell ref="B139:B142"/>
    <mergeCell ref="A126:A129"/>
    <mergeCell ref="B126:B129"/>
    <mergeCell ref="A131:A134"/>
    <mergeCell ref="B131:B134"/>
    <mergeCell ref="A135:A138"/>
    <mergeCell ref="B135:B138"/>
  </mergeCells>
  <pageMargins left="0.9055118110236221" right="0.51181102362204722" top="0.55118110236220474" bottom="0.55118110236220474" header="0.31496062992125984" footer="0.31496062992125984"/>
  <pageSetup paperSize="9" scale="5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B1" workbookViewId="0">
      <selection activeCell="B6" sqref="B6:E6"/>
    </sheetView>
  </sheetViews>
  <sheetFormatPr defaultRowHeight="15"/>
  <cols>
    <col min="1" max="1" width="17.7109375" customWidth="1"/>
    <col min="2" max="2" width="36.42578125" customWidth="1"/>
    <col min="3" max="3" width="37.42578125" customWidth="1"/>
    <col min="4" max="4" width="13.28515625" customWidth="1"/>
    <col min="5" max="5" width="12.140625" customWidth="1"/>
    <col min="6" max="10" width="10.85546875" customWidth="1"/>
    <col min="11" max="11" width="11.7109375" customWidth="1"/>
  </cols>
  <sheetData>
    <row r="1" spans="1:11">
      <c r="D1" t="s">
        <v>115</v>
      </c>
    </row>
    <row r="3" spans="1:11">
      <c r="F3" s="83" t="s">
        <v>19</v>
      </c>
      <c r="G3" s="83"/>
      <c r="H3" s="83"/>
      <c r="I3" s="83"/>
      <c r="J3" s="83"/>
      <c r="K3" s="84"/>
    </row>
    <row r="4" spans="1:11">
      <c r="B4" s="1"/>
      <c r="C4" s="1"/>
      <c r="D4" s="85" t="s">
        <v>51</v>
      </c>
      <c r="E4" s="85"/>
      <c r="F4" s="85"/>
      <c r="G4" s="85"/>
      <c r="H4" s="85"/>
      <c r="I4" s="85"/>
      <c r="J4" s="85"/>
      <c r="K4" s="85"/>
    </row>
    <row r="5" spans="1:11" ht="13.5" customHeight="1">
      <c r="B5" s="1"/>
      <c r="C5" s="85" t="s">
        <v>65</v>
      </c>
      <c r="D5" s="85"/>
      <c r="E5" s="85"/>
      <c r="F5" s="85"/>
      <c r="G5" s="85"/>
      <c r="H5" s="85"/>
      <c r="I5" s="85"/>
      <c r="J5" s="85"/>
      <c r="K5" s="85"/>
    </row>
    <row r="6" spans="1:11" ht="68.25" customHeight="1" thickBot="1">
      <c r="B6" s="100" t="s">
        <v>85</v>
      </c>
      <c r="C6" s="100"/>
      <c r="D6" s="100"/>
      <c r="E6" s="100"/>
      <c r="F6" s="5"/>
      <c r="G6" s="22"/>
      <c r="H6" s="24"/>
      <c r="I6" s="22"/>
      <c r="J6" s="28"/>
      <c r="K6" s="5"/>
    </row>
    <row r="7" spans="1:11" ht="24" customHeight="1">
      <c r="A7" s="87" t="s">
        <v>33</v>
      </c>
      <c r="B7" s="87" t="s">
        <v>34</v>
      </c>
      <c r="C7" s="87" t="s">
        <v>28</v>
      </c>
      <c r="D7" s="90" t="s">
        <v>29</v>
      </c>
      <c r="E7" s="91"/>
      <c r="F7" s="91"/>
      <c r="G7" s="91"/>
      <c r="H7" s="91"/>
      <c r="I7" s="91"/>
      <c r="J7" s="91"/>
      <c r="K7" s="97"/>
    </row>
    <row r="8" spans="1:11" ht="15.75" customHeight="1" thickBot="1">
      <c r="A8" s="88"/>
      <c r="B8" s="88"/>
      <c r="C8" s="88"/>
      <c r="D8" s="93" t="s">
        <v>4</v>
      </c>
      <c r="E8" s="94"/>
      <c r="F8" s="94"/>
      <c r="G8" s="94"/>
      <c r="H8" s="94"/>
      <c r="I8" s="94"/>
      <c r="J8" s="94"/>
      <c r="K8" s="99"/>
    </row>
    <row r="9" spans="1:11" ht="60.75" thickBot="1">
      <c r="A9" s="88"/>
      <c r="B9" s="88"/>
      <c r="C9" s="88"/>
      <c r="D9" s="23" t="s">
        <v>69</v>
      </c>
      <c r="E9" s="25" t="s">
        <v>69</v>
      </c>
      <c r="F9" s="25" t="s">
        <v>69</v>
      </c>
      <c r="G9" s="29" t="s">
        <v>69</v>
      </c>
      <c r="H9" s="29" t="s">
        <v>70</v>
      </c>
      <c r="I9" s="29" t="s">
        <v>30</v>
      </c>
      <c r="J9" s="29" t="s">
        <v>31</v>
      </c>
      <c r="K9" s="87" t="s">
        <v>10</v>
      </c>
    </row>
    <row r="10" spans="1:11" ht="15.75" thickBot="1">
      <c r="A10" s="89"/>
      <c r="B10" s="89"/>
      <c r="C10" s="89"/>
      <c r="D10" s="2">
        <v>2014</v>
      </c>
      <c r="E10" s="2">
        <v>2015</v>
      </c>
      <c r="F10" s="2">
        <v>2016</v>
      </c>
      <c r="G10" s="2">
        <v>2017</v>
      </c>
      <c r="H10" s="2">
        <v>2018</v>
      </c>
      <c r="I10" s="2">
        <v>2019</v>
      </c>
      <c r="J10" s="2">
        <v>2020</v>
      </c>
      <c r="K10" s="89"/>
    </row>
    <row r="11" spans="1:11" ht="20.25" customHeight="1" thickBot="1">
      <c r="A11" s="101" t="s">
        <v>11</v>
      </c>
      <c r="B11" s="101" t="s">
        <v>66</v>
      </c>
      <c r="C11" s="7" t="s">
        <v>35</v>
      </c>
      <c r="D11" s="39">
        <f>SUM(D13:D17)</f>
        <v>10071.33</v>
      </c>
      <c r="E11" s="39">
        <f t="shared" ref="E11:I11" si="0">SUM(E13:E17)</f>
        <v>4762.6000000000004</v>
      </c>
      <c r="F11" s="39">
        <f t="shared" si="0"/>
        <v>4128.5</v>
      </c>
      <c r="G11" s="39">
        <f t="shared" si="0"/>
        <v>5950.4</v>
      </c>
      <c r="H11" s="39">
        <f t="shared" ref="H11" si="1">SUM(H13:H17)</f>
        <v>7348.7</v>
      </c>
      <c r="I11" s="39">
        <f t="shared" si="0"/>
        <v>7200</v>
      </c>
      <c r="J11" s="39">
        <f t="shared" ref="J11" si="2">SUM(J13:J17)</f>
        <v>7200</v>
      </c>
      <c r="K11" s="69">
        <f>D11+E11+F11+G11+H11+I11+J11</f>
        <v>46661.53</v>
      </c>
    </row>
    <row r="12" spans="1:11" ht="18.75" customHeight="1" thickBot="1">
      <c r="A12" s="102"/>
      <c r="B12" s="102"/>
      <c r="C12" s="7" t="s">
        <v>36</v>
      </c>
      <c r="D12" s="39"/>
      <c r="E12" s="39"/>
      <c r="F12" s="39"/>
      <c r="G12" s="39"/>
      <c r="H12" s="39"/>
      <c r="I12" s="39"/>
      <c r="J12" s="39"/>
      <c r="K12" s="69"/>
    </row>
    <row r="13" spans="1:11" ht="15.75" thickBot="1">
      <c r="A13" s="102"/>
      <c r="B13" s="102"/>
      <c r="C13" s="7" t="s">
        <v>37</v>
      </c>
      <c r="D13" s="39"/>
      <c r="E13" s="39"/>
      <c r="F13" s="39"/>
      <c r="G13" s="39"/>
      <c r="H13" s="39"/>
      <c r="I13" s="39"/>
      <c r="J13" s="39"/>
      <c r="K13" s="69"/>
    </row>
    <row r="14" spans="1:11" ht="15.75" thickBot="1">
      <c r="A14" s="102"/>
      <c r="B14" s="102"/>
      <c r="C14" s="7" t="s">
        <v>38</v>
      </c>
      <c r="D14" s="39"/>
      <c r="E14" s="39"/>
      <c r="F14" s="39"/>
      <c r="G14" s="39"/>
      <c r="H14" s="39"/>
      <c r="I14" s="39"/>
      <c r="J14" s="39"/>
      <c r="K14" s="69"/>
    </row>
    <row r="15" spans="1:11" ht="15.75" thickBot="1">
      <c r="A15" s="102"/>
      <c r="B15" s="102"/>
      <c r="C15" s="7" t="s">
        <v>39</v>
      </c>
      <c r="D15" s="39"/>
      <c r="E15" s="39"/>
      <c r="F15" s="39"/>
      <c r="G15" s="39"/>
      <c r="H15" s="39"/>
      <c r="I15" s="39"/>
      <c r="J15" s="39"/>
      <c r="K15" s="69"/>
    </row>
    <row r="16" spans="1:11" ht="29.25" thickBot="1">
      <c r="A16" s="102"/>
      <c r="B16" s="102"/>
      <c r="C16" s="7" t="s">
        <v>42</v>
      </c>
      <c r="D16" s="39">
        <f>D30+D23</f>
        <v>10071.33</v>
      </c>
      <c r="E16" s="39">
        <f t="shared" ref="E16:G16" si="3">E30+E23</f>
        <v>4762.6000000000004</v>
      </c>
      <c r="F16" s="39">
        <f t="shared" si="3"/>
        <v>4128.5</v>
      </c>
      <c r="G16" s="39">
        <f t="shared" si="3"/>
        <v>5950.4</v>
      </c>
      <c r="H16" s="39">
        <f t="shared" ref="H16:I16" si="4">H30+H23</f>
        <v>7348.7</v>
      </c>
      <c r="I16" s="39">
        <f t="shared" si="4"/>
        <v>7200</v>
      </c>
      <c r="J16" s="39">
        <f t="shared" ref="J16" si="5">J30+J23</f>
        <v>7200</v>
      </c>
      <c r="K16" s="69">
        <f>D16+E16+F16+G16+H16+I16+J16</f>
        <v>46661.53</v>
      </c>
    </row>
    <row r="17" spans="1:11" ht="15.75" thickBot="1">
      <c r="A17" s="102"/>
      <c r="B17" s="102"/>
      <c r="C17" s="7" t="s">
        <v>32</v>
      </c>
      <c r="D17" s="39"/>
      <c r="E17" s="39"/>
      <c r="F17" s="39"/>
      <c r="G17" s="39"/>
      <c r="H17" s="39"/>
      <c r="I17" s="39"/>
      <c r="J17" s="39"/>
      <c r="K17" s="69"/>
    </row>
    <row r="18" spans="1:11" s="12" customFormat="1" ht="18" customHeight="1" thickBot="1">
      <c r="A18" s="87" t="s">
        <v>15</v>
      </c>
      <c r="B18" s="87" t="s">
        <v>67</v>
      </c>
      <c r="C18" s="3" t="s">
        <v>35</v>
      </c>
      <c r="D18" s="60">
        <f>SUM(D20:D24)</f>
        <v>2579.33</v>
      </c>
      <c r="E18" s="60">
        <f t="shared" ref="E18:I18" si="6">SUM(E20:E24)</f>
        <v>484.6</v>
      </c>
      <c r="F18" s="60">
        <f t="shared" si="6"/>
        <v>790.4</v>
      </c>
      <c r="G18" s="60">
        <f t="shared" si="6"/>
        <v>1830.1</v>
      </c>
      <c r="H18" s="60">
        <f t="shared" ref="H18" si="7">SUM(H20:H24)</f>
        <v>3400</v>
      </c>
      <c r="I18" s="60">
        <f t="shared" si="6"/>
        <v>3700</v>
      </c>
      <c r="J18" s="60">
        <f t="shared" ref="J18" si="8">SUM(J20:J24)</f>
        <v>3700</v>
      </c>
      <c r="K18" s="69">
        <f>D18+E18+F18+G18+H18+I18+J18</f>
        <v>16484.43</v>
      </c>
    </row>
    <row r="19" spans="1:11" s="12" customFormat="1" ht="16.5" customHeight="1" thickBot="1">
      <c r="A19" s="88"/>
      <c r="B19" s="88"/>
      <c r="C19" s="3" t="s">
        <v>36</v>
      </c>
      <c r="D19" s="60"/>
      <c r="E19" s="60"/>
      <c r="F19" s="60"/>
      <c r="G19" s="60"/>
      <c r="H19" s="60"/>
      <c r="I19" s="60"/>
      <c r="J19" s="60"/>
      <c r="K19" s="69"/>
    </row>
    <row r="20" spans="1:11" s="12" customFormat="1" ht="15.75" thickBot="1">
      <c r="A20" s="88"/>
      <c r="B20" s="88"/>
      <c r="C20" s="3" t="s">
        <v>37</v>
      </c>
      <c r="D20" s="60"/>
      <c r="E20" s="60"/>
      <c r="F20" s="60"/>
      <c r="G20" s="60"/>
      <c r="H20" s="60"/>
      <c r="I20" s="60"/>
      <c r="J20" s="60"/>
      <c r="K20" s="69"/>
    </row>
    <row r="21" spans="1:11" s="12" customFormat="1" ht="15.75" thickBot="1">
      <c r="A21" s="88"/>
      <c r="B21" s="88"/>
      <c r="C21" s="3" t="s">
        <v>38</v>
      </c>
      <c r="D21" s="60"/>
      <c r="E21" s="60"/>
      <c r="F21" s="60"/>
      <c r="G21" s="60"/>
      <c r="H21" s="60"/>
      <c r="I21" s="60"/>
      <c r="J21" s="60"/>
      <c r="K21" s="69"/>
    </row>
    <row r="22" spans="1:11" s="12" customFormat="1" ht="15.75" thickBot="1">
      <c r="A22" s="88"/>
      <c r="B22" s="88"/>
      <c r="C22" s="3" t="s">
        <v>39</v>
      </c>
      <c r="D22" s="60"/>
      <c r="E22" s="60"/>
      <c r="F22" s="60"/>
      <c r="G22" s="60"/>
      <c r="H22" s="60"/>
      <c r="I22" s="60"/>
      <c r="J22" s="60"/>
      <c r="K22" s="69"/>
    </row>
    <row r="23" spans="1:11" s="12" customFormat="1" ht="15.75" thickBot="1">
      <c r="A23" s="88"/>
      <c r="B23" s="88"/>
      <c r="C23" s="3" t="s">
        <v>42</v>
      </c>
      <c r="D23" s="60">
        <v>2579.33</v>
      </c>
      <c r="E23" s="60">
        <v>484.6</v>
      </c>
      <c r="F23" s="60">
        <v>790.4</v>
      </c>
      <c r="G23" s="60">
        <v>1830.1</v>
      </c>
      <c r="H23" s="60">
        <v>3400</v>
      </c>
      <c r="I23" s="60">
        <v>3700</v>
      </c>
      <c r="J23" s="60">
        <v>3700</v>
      </c>
      <c r="K23" s="69">
        <f>D23+E23+F23+G23+H23+I23+J23</f>
        <v>16484.43</v>
      </c>
    </row>
    <row r="24" spans="1:11" s="12" customFormat="1" ht="15.75" thickBot="1">
      <c r="A24" s="89"/>
      <c r="B24" s="89"/>
      <c r="C24" s="3" t="s">
        <v>32</v>
      </c>
      <c r="D24" s="60"/>
      <c r="E24" s="60"/>
      <c r="F24" s="60"/>
      <c r="G24" s="60"/>
      <c r="H24" s="60"/>
      <c r="I24" s="60"/>
      <c r="J24" s="60"/>
      <c r="K24" s="69"/>
    </row>
    <row r="25" spans="1:11" ht="20.25" customHeight="1" thickBot="1">
      <c r="A25" s="87" t="s">
        <v>23</v>
      </c>
      <c r="B25" s="87" t="s">
        <v>68</v>
      </c>
      <c r="C25" s="3" t="s">
        <v>35</v>
      </c>
      <c r="D25" s="60">
        <f>SUM(D27:D31)</f>
        <v>7492</v>
      </c>
      <c r="E25" s="60">
        <f t="shared" ref="E25:I25" si="9">SUM(E27:E31)</f>
        <v>4278</v>
      </c>
      <c r="F25" s="60">
        <f t="shared" si="9"/>
        <v>3338.1</v>
      </c>
      <c r="G25" s="60">
        <f t="shared" si="9"/>
        <v>4120.3</v>
      </c>
      <c r="H25" s="60">
        <f t="shared" ref="H25" si="10">SUM(H27:H31)</f>
        <v>3948.7</v>
      </c>
      <c r="I25" s="60">
        <f t="shared" si="9"/>
        <v>3500</v>
      </c>
      <c r="J25" s="60">
        <f t="shared" ref="J25" si="11">SUM(J27:J31)</f>
        <v>3500</v>
      </c>
      <c r="K25" s="69">
        <f>D25+E25+F25+G25+H25+I25+J25</f>
        <v>30177.100000000002</v>
      </c>
    </row>
    <row r="26" spans="1:11" ht="15.75" customHeight="1" thickBot="1">
      <c r="A26" s="88"/>
      <c r="B26" s="88"/>
      <c r="C26" s="3" t="s">
        <v>36</v>
      </c>
      <c r="D26" s="60"/>
      <c r="E26" s="60"/>
      <c r="F26" s="60"/>
      <c r="G26" s="60"/>
      <c r="H26" s="60"/>
      <c r="I26" s="60"/>
      <c r="J26" s="60"/>
      <c r="K26" s="69"/>
    </row>
    <row r="27" spans="1:11" ht="15.75" thickBot="1">
      <c r="A27" s="88"/>
      <c r="B27" s="88"/>
      <c r="C27" s="3" t="s">
        <v>37</v>
      </c>
      <c r="D27" s="60"/>
      <c r="E27" s="60"/>
      <c r="F27" s="60"/>
      <c r="G27" s="60"/>
      <c r="H27" s="60"/>
      <c r="I27" s="60"/>
      <c r="J27" s="60"/>
      <c r="K27" s="69"/>
    </row>
    <row r="28" spans="1:11" ht="15.75" thickBot="1">
      <c r="A28" s="88"/>
      <c r="B28" s="88"/>
      <c r="C28" s="3" t="s">
        <v>38</v>
      </c>
      <c r="D28" s="60"/>
      <c r="E28" s="60"/>
      <c r="F28" s="60"/>
      <c r="G28" s="60"/>
      <c r="H28" s="60"/>
      <c r="I28" s="60"/>
      <c r="J28" s="60"/>
      <c r="K28" s="69"/>
    </row>
    <row r="29" spans="1:11" ht="15.75" thickBot="1">
      <c r="A29" s="88"/>
      <c r="B29" s="88"/>
      <c r="C29" s="3" t="s">
        <v>39</v>
      </c>
      <c r="D29" s="60"/>
      <c r="E29" s="60"/>
      <c r="F29" s="60"/>
      <c r="G29" s="60"/>
      <c r="H29" s="60"/>
      <c r="I29" s="60"/>
      <c r="J29" s="60"/>
      <c r="K29" s="69"/>
    </row>
    <row r="30" spans="1:11" ht="15.75" thickBot="1">
      <c r="A30" s="88"/>
      <c r="B30" s="88"/>
      <c r="C30" s="3" t="s">
        <v>42</v>
      </c>
      <c r="D30" s="60">
        <v>7492</v>
      </c>
      <c r="E30" s="60">
        <v>4278</v>
      </c>
      <c r="F30" s="60">
        <v>3338.1</v>
      </c>
      <c r="G30" s="60">
        <v>4120.3</v>
      </c>
      <c r="H30" s="60">
        <v>3948.7</v>
      </c>
      <c r="I30" s="60">
        <v>3500</v>
      </c>
      <c r="J30" s="60">
        <v>3500</v>
      </c>
      <c r="K30" s="69">
        <f>D30+E30+F30+G30+H30+I30+J30</f>
        <v>30177.100000000002</v>
      </c>
    </row>
    <row r="31" spans="1:11" ht="15.75" thickBot="1">
      <c r="A31" s="89"/>
      <c r="B31" s="89"/>
      <c r="C31" s="3" t="s">
        <v>32</v>
      </c>
      <c r="D31" s="60"/>
      <c r="E31" s="60"/>
      <c r="F31" s="60"/>
      <c r="G31" s="60"/>
      <c r="H31" s="60"/>
      <c r="I31" s="60"/>
      <c r="J31" s="60"/>
      <c r="K31" s="69"/>
    </row>
  </sheetData>
  <mergeCells count="16">
    <mergeCell ref="F3:K3"/>
    <mergeCell ref="D4:K4"/>
    <mergeCell ref="B6:E6"/>
    <mergeCell ref="A25:A31"/>
    <mergeCell ref="B25:B31"/>
    <mergeCell ref="A11:A17"/>
    <mergeCell ref="B11:B17"/>
    <mergeCell ref="K9:K10"/>
    <mergeCell ref="A7:A10"/>
    <mergeCell ref="B7:B10"/>
    <mergeCell ref="C7:C10"/>
    <mergeCell ref="D7:K7"/>
    <mergeCell ref="D8:K8"/>
    <mergeCell ref="C5:K5"/>
    <mergeCell ref="A18:A24"/>
    <mergeCell ref="B18:B24"/>
  </mergeCells>
  <pageMargins left="0.9055118110236221" right="0.51181102362204722" top="0.98425196850393704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srt</cp:lastModifiedBy>
  <cp:lastPrinted>2018-06-04T06:22:35Z</cp:lastPrinted>
  <dcterms:created xsi:type="dcterms:W3CDTF">2013-10-01T04:55:37Z</dcterms:created>
  <dcterms:modified xsi:type="dcterms:W3CDTF">2020-11-10T09:15:19Z</dcterms:modified>
</cp:coreProperties>
</file>